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-120" yWindow="-120" windowWidth="20730" windowHeight="11760" tabRatio="787"/>
  </bookViews>
  <sheets>
    <sheet name="Bölüm Programı" sheetId="7" r:id="rId1"/>
    <sheet name="Derslik Dağıtım" sheetId="12" state="hidden" r:id="rId2"/>
  </sheets>
  <definedNames>
    <definedName name="Hoca">#REF!</definedName>
    <definedName name="HocaListe">#REF!</definedName>
    <definedName name="Seçim">#REF!</definedName>
    <definedName name="_xlnm.Print_Area" localSheetId="0">'Bölüm Programı'!$A$3:$I$95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7" l="1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3" i="7"/>
  <c r="H65" i="7"/>
  <c r="H12" i="7"/>
  <c r="H9" i="7"/>
  <c r="D54" i="7"/>
  <c r="E71" i="7"/>
  <c r="F83" i="7"/>
  <c r="F88" i="7"/>
  <c r="E74" i="7"/>
  <c r="E68" i="7"/>
  <c r="D57" i="7"/>
  <c r="D55" i="7"/>
  <c r="E58" i="7"/>
  <c r="E6" i="7"/>
  <c r="E15" i="7"/>
  <c r="F9" i="7"/>
  <c r="E55" i="7"/>
  <c r="D53" i="7"/>
  <c r="F86" i="7"/>
  <c r="F87" i="7"/>
  <c r="F84" i="7"/>
  <c r="F85" i="7"/>
  <c r="D56" i="7"/>
  <c r="E12" i="7"/>
  <c r="D58" i="7"/>
  <c r="E76" i="7"/>
  <c r="E61" i="7"/>
  <c r="G46" i="7"/>
  <c r="G43" i="7"/>
  <c r="E34" i="7"/>
  <c r="F37" i="7"/>
  <c r="E92" i="7"/>
  <c r="F47" i="7" l="1"/>
  <c r="H46" i="7"/>
  <c r="E43" i="7"/>
  <c r="G37" i="7"/>
  <c r="F19" i="7"/>
  <c r="E31" i="7"/>
  <c r="D40" i="7"/>
  <c r="H37" i="7"/>
  <c r="H34" i="7"/>
  <c r="I28" i="7"/>
  <c r="I22" i="7"/>
  <c r="H31" i="7"/>
  <c r="D37" i="7"/>
  <c r="F40" i="7"/>
  <c r="G40" i="7"/>
  <c r="F22" i="7"/>
  <c r="D22" i="7"/>
  <c r="H43" i="7"/>
  <c r="D34" i="7"/>
  <c r="E25" i="7"/>
  <c r="E37" i="7"/>
  <c r="F34" i="7"/>
  <c r="I25" i="7"/>
  <c r="D43" i="7"/>
  <c r="D46" i="7"/>
  <c r="D15" i="7"/>
  <c r="G31" i="7"/>
  <c r="I19" i="7"/>
  <c r="H28" i="7"/>
  <c r="E40" i="7"/>
  <c r="B3" i="7"/>
  <c r="H40" i="7"/>
  <c r="D25" i="7"/>
  <c r="D6" i="7"/>
  <c r="E28" i="7"/>
  <c r="D12" i="7"/>
  <c r="D31" i="7"/>
  <c r="F43" i="7"/>
  <c r="I6" i="7"/>
  <c r="E46" i="7"/>
  <c r="I9" i="7"/>
  <c r="I15" i="7"/>
  <c r="D9" i="7"/>
  <c r="F31" i="7"/>
  <c r="D19" i="7"/>
  <c r="D28" i="7"/>
  <c r="E22" i="7"/>
  <c r="I12" i="7"/>
  <c r="F46" i="7"/>
  <c r="G34" i="7"/>
  <c r="B49" i="7"/>
  <c r="F95" i="7" l="1"/>
  <c r="I70" i="7"/>
  <c r="I11" i="7"/>
  <c r="I10" i="7"/>
  <c r="I53" i="7"/>
  <c r="I66" i="7"/>
  <c r="I56" i="7"/>
  <c r="I69" i="7"/>
  <c r="I68" i="7"/>
  <c r="I65" i="7"/>
  <c r="I24" i="7"/>
  <c r="I20" i="7"/>
  <c r="I67" i="7"/>
  <c r="I63" i="7"/>
  <c r="I50" i="7"/>
  <c r="I8" i="7"/>
  <c r="I4" i="7"/>
  <c r="I59" i="7"/>
  <c r="I74" i="7"/>
  <c r="I52" i="7"/>
  <c r="I13" i="7"/>
  <c r="I57" i="7"/>
  <c r="I61" i="7"/>
  <c r="I26" i="7"/>
  <c r="I73" i="7"/>
  <c r="I55" i="7"/>
  <c r="I7" i="7"/>
  <c r="I54" i="7"/>
  <c r="I27" i="7"/>
  <c r="I5" i="7"/>
  <c r="I14" i="7"/>
  <c r="I51" i="7"/>
  <c r="I58" i="7"/>
  <c r="I17" i="7"/>
  <c r="I18" i="7"/>
  <c r="I23" i="7"/>
  <c r="I21" i="7"/>
  <c r="I60" i="7"/>
  <c r="I64" i="7"/>
  <c r="F44" i="7"/>
  <c r="E26" i="7"/>
  <c r="H51" i="7"/>
  <c r="F45" i="7"/>
  <c r="G36" i="7"/>
  <c r="D44" i="7"/>
  <c r="E83" i="7"/>
  <c r="H76" i="7"/>
  <c r="G94" i="7"/>
  <c r="D85" i="7"/>
  <c r="E93" i="7"/>
  <c r="H32" i="7"/>
  <c r="D76" i="7"/>
  <c r="D33" i="7"/>
  <c r="D42" i="7"/>
  <c r="D88" i="7"/>
  <c r="D87" i="7"/>
  <c r="F90" i="7"/>
  <c r="D27" i="7"/>
  <c r="G32" i="7"/>
  <c r="G78" i="7"/>
  <c r="F32" i="7"/>
  <c r="H44" i="7"/>
  <c r="H79" i="7"/>
  <c r="H30" i="7"/>
  <c r="H90" i="7"/>
  <c r="H91" i="7"/>
  <c r="H38" i="7"/>
  <c r="G86" i="7"/>
  <c r="G35" i="7"/>
  <c r="G89" i="7"/>
  <c r="F38" i="7"/>
  <c r="G76" i="7"/>
  <c r="H52" i="7"/>
  <c r="E52" i="7"/>
  <c r="H68" i="7"/>
  <c r="G93" i="7"/>
  <c r="E87" i="7"/>
  <c r="G42" i="7"/>
  <c r="E79" i="7"/>
  <c r="F93" i="7"/>
  <c r="D86" i="7"/>
  <c r="E39" i="7"/>
  <c r="F42" i="7"/>
  <c r="D80" i="7"/>
  <c r="G44" i="7"/>
  <c r="G38" i="7"/>
  <c r="G52" i="7"/>
  <c r="F65" i="7"/>
  <c r="F94" i="7"/>
  <c r="E85" i="7"/>
  <c r="G80" i="7"/>
  <c r="D30" i="7"/>
  <c r="H42" i="7"/>
  <c r="H41" i="7"/>
  <c r="E33" i="7"/>
  <c r="G84" i="7"/>
  <c r="D82" i="7"/>
  <c r="H50" i="7"/>
  <c r="E89" i="7"/>
  <c r="E30" i="7"/>
  <c r="D24" i="7"/>
  <c r="G88" i="7"/>
  <c r="E80" i="7"/>
  <c r="H45" i="7"/>
  <c r="F21" i="7"/>
  <c r="H82" i="7"/>
  <c r="G91" i="7"/>
  <c r="D51" i="7"/>
  <c r="E36" i="7"/>
  <c r="D68" i="7"/>
  <c r="H78" i="7"/>
  <c r="D39" i="7"/>
  <c r="H33" i="7"/>
  <c r="H83" i="7"/>
  <c r="D21" i="7"/>
  <c r="H69" i="7"/>
  <c r="G83" i="7"/>
  <c r="D93" i="7"/>
  <c r="E88" i="7"/>
  <c r="E90" i="7"/>
  <c r="D90" i="7"/>
  <c r="H70" i="7"/>
  <c r="F92" i="7"/>
  <c r="D26" i="7"/>
  <c r="G75" i="7"/>
  <c r="G30" i="7"/>
  <c r="H36" i="7"/>
  <c r="F41" i="7"/>
  <c r="H85" i="7"/>
  <c r="F64" i="7"/>
  <c r="H27" i="7"/>
  <c r="D78" i="7"/>
  <c r="H87" i="7"/>
  <c r="E27" i="7"/>
  <c r="F36" i="7"/>
  <c r="H35" i="7"/>
  <c r="G29" i="7"/>
  <c r="H73" i="7"/>
  <c r="H39" i="7"/>
  <c r="D91" i="7"/>
  <c r="H74" i="7"/>
  <c r="G39" i="7"/>
  <c r="E91" i="7"/>
  <c r="D50" i="7"/>
  <c r="F67" i="7"/>
  <c r="E45" i="7"/>
  <c r="E86" i="7"/>
  <c r="F89" i="7"/>
  <c r="E94" i="7"/>
  <c r="F35" i="7"/>
  <c r="D35" i="7"/>
  <c r="G51" i="7"/>
  <c r="F30" i="7"/>
  <c r="D61" i="7"/>
  <c r="G79" i="7"/>
  <c r="G33" i="7"/>
  <c r="H80" i="7"/>
  <c r="H92" i="7"/>
  <c r="H89" i="7"/>
  <c r="F18" i="7"/>
  <c r="H29" i="7"/>
  <c r="H84" i="7"/>
  <c r="D89" i="7"/>
  <c r="D84" i="7"/>
  <c r="F33" i="7"/>
  <c r="D45" i="7"/>
  <c r="H86" i="7"/>
  <c r="D83" i="7"/>
  <c r="G41" i="7"/>
  <c r="F68" i="7"/>
  <c r="G87" i="7"/>
  <c r="H88" i="7"/>
  <c r="F91" i="7"/>
  <c r="D36" i="7"/>
  <c r="D38" i="7"/>
  <c r="D41" i="7"/>
  <c r="D92" i="7"/>
  <c r="H94" i="7"/>
  <c r="E78" i="7"/>
  <c r="H93" i="7"/>
  <c r="H75" i="7"/>
  <c r="D52" i="7"/>
  <c r="G92" i="7"/>
  <c r="G45" i="7"/>
  <c r="E82" i="7"/>
  <c r="F29" i="7"/>
  <c r="D32" i="7"/>
  <c r="G50" i="7"/>
  <c r="H26" i="7"/>
  <c r="D18" i="7"/>
  <c r="E84" i="7"/>
  <c r="D79" i="7"/>
  <c r="D75" i="7"/>
  <c r="E42" i="7"/>
  <c r="F39" i="7"/>
  <c r="G82" i="7"/>
  <c r="D94" i="7"/>
  <c r="G90" i="7"/>
  <c r="G85" i="7"/>
</calcChain>
</file>

<file path=xl/sharedStrings.xml><?xml version="1.0" encoding="utf-8"?>
<sst xmlns="http://schemas.openxmlformats.org/spreadsheetml/2006/main" count="546" uniqueCount="121">
  <si>
    <t>PAZARTESİ</t>
  </si>
  <si>
    <t>SALI</t>
  </si>
  <si>
    <t>ÇARŞAMBA</t>
  </si>
  <si>
    <t>PERŞEMBE</t>
  </si>
  <si>
    <t>CUMA</t>
  </si>
  <si>
    <t>Bölüm</t>
  </si>
  <si>
    <t xml:space="preserve"> tarihinde güncellenmiştir</t>
  </si>
  <si>
    <t>Bu Ders Programı</t>
  </si>
  <si>
    <t>CUMARTESİ</t>
  </si>
  <si>
    <t>ID3</t>
  </si>
  <si>
    <t>ID2</t>
  </si>
  <si>
    <t>ID4</t>
  </si>
  <si>
    <t>İdari</t>
  </si>
  <si>
    <t xml:space="preserve"> </t>
  </si>
  <si>
    <t>Kod</t>
  </si>
  <si>
    <t>Yeni 
No</t>
  </si>
  <si>
    <t>Mevcut</t>
  </si>
  <si>
    <t>BA</t>
  </si>
  <si>
    <t>B6(TRS)</t>
  </si>
  <si>
    <t>BA2</t>
  </si>
  <si>
    <t>B1</t>
  </si>
  <si>
    <t>TRS3</t>
  </si>
  <si>
    <t>BS1</t>
  </si>
  <si>
    <t>BS2</t>
  </si>
  <si>
    <t>BS3</t>
  </si>
  <si>
    <t>BS4</t>
  </si>
  <si>
    <t>BS5</t>
  </si>
  <si>
    <t>idari</t>
  </si>
  <si>
    <t xml:space="preserve">Elektrik Bölümü </t>
  </si>
  <si>
    <t xml:space="preserve">Makine </t>
  </si>
  <si>
    <t>Bilgisayar Bölümü</t>
  </si>
  <si>
    <t>Gel. El Sanatları</t>
  </si>
  <si>
    <t>Mobilya Bölümü</t>
  </si>
  <si>
    <t>Tohumculuk Bölümü</t>
  </si>
  <si>
    <t>İnşaat Bölümü</t>
  </si>
  <si>
    <t>Elektronik Bölümü</t>
  </si>
  <si>
    <t>GÜNLER</t>
  </si>
  <si>
    <t>Pazartesi</t>
  </si>
  <si>
    <t>Bilgisayar lab.</t>
  </si>
  <si>
    <t>bs-1</t>
  </si>
  <si>
    <t>bs-2</t>
  </si>
  <si>
    <t>bs-3</t>
  </si>
  <si>
    <t>bs-4</t>
  </si>
  <si>
    <t>bs-5</t>
  </si>
  <si>
    <t>bs-6</t>
  </si>
  <si>
    <t>bilgisayar prog.</t>
  </si>
  <si>
    <t>sosyal bilimler</t>
  </si>
  <si>
    <t>animasyon</t>
  </si>
  <si>
    <t>makine-makre-tarım</t>
  </si>
  <si>
    <t>Salı</t>
  </si>
  <si>
    <t>30-40</t>
  </si>
  <si>
    <t>25-30</t>
  </si>
  <si>
    <t>40-45</t>
  </si>
  <si>
    <t>Çarşamba</t>
  </si>
  <si>
    <t>Perşembe</t>
  </si>
  <si>
    <t>Cuma</t>
  </si>
  <si>
    <t xml:space="preserve">İnşaat </t>
  </si>
  <si>
    <t>Otomotiv</t>
  </si>
  <si>
    <t>Elektrik</t>
  </si>
  <si>
    <t>AŞÇILIK</t>
  </si>
  <si>
    <t>GRAFİK TASARIMI</t>
  </si>
  <si>
    <t>İÇ MEKAN TASARIMI</t>
  </si>
  <si>
    <t>MUHASEBE VE VERGİ UYGULAMALARI</t>
  </si>
  <si>
    <t>PAZARLAMA</t>
  </si>
  <si>
    <t>SİVİL SAVUNMA VE İTFAİYECİLİK</t>
  </si>
  <si>
    <t>BANKACILIK VE SİGORTACILIK</t>
  </si>
  <si>
    <t>BÜRO YÖNETİMİ VE YÖNETİCİ ASİSTANLIĞI</t>
  </si>
  <si>
    <t>İŞLETME YÖNETİMİ</t>
  </si>
  <si>
    <t xml:space="preserve">RADYO TV </t>
  </si>
  <si>
    <t>Büro Yönetimi</t>
  </si>
  <si>
    <t>İşletme Yönetimi</t>
  </si>
  <si>
    <t>Radyo TV</t>
  </si>
  <si>
    <t>İç Mekan Tas.</t>
  </si>
  <si>
    <t>Grafik Tasarım</t>
  </si>
  <si>
    <t>08:30-09:10</t>
  </si>
  <si>
    <t>09:30-10:10</t>
  </si>
  <si>
    <t>11:30-12:10</t>
  </si>
  <si>
    <t>13:00-13:40</t>
  </si>
  <si>
    <t>14:00-14:40</t>
  </si>
  <si>
    <t>15:00-15:40</t>
  </si>
  <si>
    <t>16:00-16:40</t>
  </si>
  <si>
    <t>10:30-11:10</t>
  </si>
  <si>
    <t>08:30
09:20</t>
  </si>
  <si>
    <t>09:30
10:20</t>
  </si>
  <si>
    <t>10:30
11:20</t>
  </si>
  <si>
    <t>11:30
12:20</t>
  </si>
  <si>
    <t>13:30
14:20</t>
  </si>
  <si>
    <t>14:30
15:20</t>
  </si>
  <si>
    <t>15:30
16:20</t>
  </si>
  <si>
    <t>16:30
17:20</t>
  </si>
  <si>
    <t>17:30
18:20</t>
  </si>
  <si>
    <t>18:30
19:20</t>
  </si>
  <si>
    <t>19:30
20:20</t>
  </si>
  <si>
    <t>20:30
21:20</t>
  </si>
  <si>
    <t>21:30
22:20</t>
  </si>
  <si>
    <t>22:30
23:20</t>
  </si>
  <si>
    <t>MAT001 MATEMATİK</t>
  </si>
  <si>
    <t>5İ ORTAK DERSLER</t>
  </si>
  <si>
    <t>ORTAK ETKİNLİK SAATİ</t>
  </si>
  <si>
    <t>BTR002 BİLGİSAYAR DESTEKLİ TEKNİK RESİM</t>
  </si>
  <si>
    <t>ÖĞR. GÖR. DR. LALE ATILGAN GEVREK</t>
  </si>
  <si>
    <t>ITK706 İHALE DOSYASI HAZIRLAMA VE HAKEDİŞ</t>
  </si>
  <si>
    <t>ÖĞR. GÖR. FUAT KÖKER</t>
  </si>
  <si>
    <t>ITK114 YAPI MALZEMELERİ</t>
  </si>
  <si>
    <t>ÖĞR. GÖR. DR. ELİF TUĞÇE KOCABEYOĞLU</t>
  </si>
  <si>
    <t>YALITIM MALZEMELERİ</t>
  </si>
  <si>
    <t>ÖĞR. GÇR. FUAT KÖKER</t>
  </si>
  <si>
    <t>ÖĞR GÖR. ŞENAY YENİGÜN EROĞLU</t>
  </si>
  <si>
    <t>ITK716 YALITIM MALZEMELERİ</t>
  </si>
  <si>
    <t>TKY01 TOPLAM KALİTE YÖNETİMİ</t>
  </si>
  <si>
    <t>ITK115 ZEMİN MEKANİĞİ VE LABORATUVARI - A GRUBU</t>
  </si>
  <si>
    <t>ITK115 ZEMİN MEKANİĞİ VE LABORATUVARI - B GRUBU</t>
  </si>
  <si>
    <t>ITK112 STATİK VE MUKAVEMET</t>
  </si>
  <si>
    <t>ITK708 MAKET YAPI TASARIMI</t>
  </si>
  <si>
    <t>BIT001 BİLGİ VE İLETİŞİM TEKNOLOJİLERİ</t>
  </si>
  <si>
    <t>ITK111 ARAZİ ÖLÇMELERİ</t>
  </si>
  <si>
    <t>ITK113 YAPI TEKNOLOJİSİ</t>
  </si>
  <si>
    <t>ITK714 TEMEL İNŞAATI</t>
  </si>
  <si>
    <t>ITK713 TEMEL DEPREM BİLGİSİ</t>
  </si>
  <si>
    <t>STJ001 STAJ</t>
  </si>
  <si>
    <t>İNŞAAT TEKNOLOJİSİ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</si>
</sst>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hh:mm;@"/>
  </numFmts>
  <fonts count="16" x14ac:knownFonts="1"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22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sz val="12"/>
      <color theme="1"/>
      <name val="Cambria"/>
      <family val="2"/>
      <charset val="162"/>
    </font>
    <font>
      <b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164" fontId="0" fillId="0" borderId="0"/>
    <xf numFmtId="164" fontId="9" fillId="0" borderId="0"/>
    <xf numFmtId="164" fontId="8" fillId="0" borderId="0" applyNumberFormat="0" applyFill="0" applyBorder="0" applyAlignment="0" applyProtection="0">
      <alignment vertical="top"/>
      <protection locked="0"/>
    </xf>
    <xf numFmtId="164" fontId="9" fillId="0" borderId="0"/>
    <xf numFmtId="164" fontId="9" fillId="0" borderId="0"/>
    <xf numFmtId="164" fontId="9" fillId="0" borderId="0"/>
    <xf numFmtId="164" fontId="9" fillId="0" borderId="0"/>
    <xf numFmtId="164" fontId="10" fillId="0" borderId="0" applyNumberFormat="0" applyFill="0" applyBorder="0" applyAlignment="0" applyProtection="0"/>
    <xf numFmtId="164" fontId="9" fillId="0" borderId="0"/>
    <xf numFmtId="164" fontId="11" fillId="0" borderId="0"/>
    <xf numFmtId="164" fontId="9" fillId="0" borderId="0"/>
  </cellStyleXfs>
  <cellXfs count="188">
    <xf numFmtId="164" fontId="0" fillId="0" borderId="0" xfId="0"/>
    <xf numFmtId="164" fontId="0" fillId="0" borderId="0" xfId="0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 wrapText="1"/>
    </xf>
    <xf numFmtId="164" fontId="0" fillId="0" borderId="32" xfId="0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2" borderId="1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" fontId="0" fillId="0" borderId="14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44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0" borderId="51" xfId="0" applyBorder="1" applyAlignment="1">
      <alignment horizontal="center" vertical="center" wrapText="1"/>
    </xf>
    <xf numFmtId="164" fontId="0" fillId="2" borderId="32" xfId="0" applyFill="1" applyBorder="1" applyAlignment="1">
      <alignment horizontal="center" vertical="center" wrapText="1"/>
    </xf>
    <xf numFmtId="164" fontId="0" fillId="0" borderId="45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2" borderId="11" xfId="0" applyNumberFormat="1" applyFill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2" fillId="0" borderId="17" xfId="10" applyFont="1" applyBorder="1" applyAlignment="1" applyProtection="1">
      <alignment vertical="center"/>
      <protection locked="0"/>
    </xf>
    <xf numFmtId="164" fontId="1" fillId="0" borderId="17" xfId="10" applyFont="1" applyBorder="1"/>
    <xf numFmtId="164" fontId="13" fillId="0" borderId="0" xfId="10" applyFont="1"/>
    <xf numFmtId="164" fontId="13" fillId="0" borderId="0" xfId="10" applyFont="1" applyAlignment="1">
      <alignment horizontal="center"/>
    </xf>
    <xf numFmtId="164" fontId="13" fillId="7" borderId="0" xfId="10" applyFont="1" applyFill="1"/>
    <xf numFmtId="164" fontId="13" fillId="0" borderId="0" xfId="0" applyFont="1"/>
    <xf numFmtId="164" fontId="13" fillId="6" borderId="38" xfId="10" applyFont="1" applyFill="1" applyBorder="1"/>
    <xf numFmtId="164" fontId="1" fillId="5" borderId="52" xfId="10" applyFont="1" applyFill="1" applyBorder="1"/>
    <xf numFmtId="164" fontId="13" fillId="0" borderId="0" xfId="10" applyFont="1" applyAlignment="1" applyProtection="1">
      <alignment horizontal="center" vertical="top"/>
      <protection locked="0"/>
    </xf>
    <xf numFmtId="164" fontId="13" fillId="6" borderId="23" xfId="10" applyFont="1" applyFill="1" applyBorder="1"/>
    <xf numFmtId="164" fontId="1" fillId="5" borderId="35" xfId="10" applyFont="1" applyFill="1" applyBorder="1"/>
    <xf numFmtId="164" fontId="1" fillId="0" borderId="31" xfId="10" applyFont="1" applyBorder="1" applyAlignment="1" applyProtection="1">
      <alignment horizontal="center" vertical="top"/>
      <protection locked="0"/>
    </xf>
    <xf numFmtId="164" fontId="1" fillId="0" borderId="17" xfId="10" applyFont="1" applyBorder="1" applyAlignment="1" applyProtection="1">
      <alignment horizontal="center" vertical="top"/>
      <protection locked="0"/>
    </xf>
    <xf numFmtId="164" fontId="1" fillId="0" borderId="17" xfId="10" applyFont="1" applyBorder="1" applyAlignment="1" applyProtection="1">
      <alignment horizontal="center" vertical="center"/>
      <protection locked="0"/>
    </xf>
    <xf numFmtId="20" fontId="1" fillId="7" borderId="22" xfId="10" applyNumberFormat="1" applyFont="1" applyFill="1" applyBorder="1" applyAlignment="1" applyProtection="1">
      <alignment horizontal="center" vertical="top"/>
      <protection locked="0"/>
    </xf>
    <xf numFmtId="164" fontId="13" fillId="7" borderId="48" xfId="10" applyFont="1" applyFill="1" applyBorder="1" applyAlignment="1" applyProtection="1">
      <alignment horizontal="center" vertical="top"/>
      <protection locked="0"/>
    </xf>
    <xf numFmtId="164" fontId="13" fillId="7" borderId="22" xfId="10" applyFont="1" applyFill="1" applyBorder="1" applyAlignment="1" applyProtection="1">
      <alignment horizontal="center" vertical="top"/>
      <protection locked="0"/>
    </xf>
    <xf numFmtId="164" fontId="13" fillId="7" borderId="38" xfId="10" applyFont="1" applyFill="1" applyBorder="1" applyAlignment="1" applyProtection="1">
      <alignment horizontal="center" vertical="top"/>
      <protection locked="0"/>
    </xf>
    <xf numFmtId="164" fontId="13" fillId="7" borderId="23" xfId="10" applyFont="1" applyFill="1" applyBorder="1" applyAlignment="1" applyProtection="1">
      <alignment horizontal="center" vertical="center"/>
      <protection locked="0"/>
    </xf>
    <xf numFmtId="164" fontId="13" fillId="8" borderId="23" xfId="10" applyFont="1" applyFill="1" applyBorder="1"/>
    <xf numFmtId="20" fontId="1" fillId="7" borderId="23" xfId="10" applyNumberFormat="1" applyFont="1" applyFill="1" applyBorder="1" applyAlignment="1" applyProtection="1">
      <alignment horizontal="center" vertical="top"/>
      <protection locked="0"/>
    </xf>
    <xf numFmtId="164" fontId="13" fillId="7" borderId="23" xfId="10" applyFont="1" applyFill="1" applyBorder="1" applyAlignment="1" applyProtection="1">
      <alignment horizontal="center" vertical="top"/>
      <protection locked="0"/>
    </xf>
    <xf numFmtId="164" fontId="13" fillId="7" borderId="30" xfId="10" applyFont="1" applyFill="1" applyBorder="1" applyAlignment="1" applyProtection="1">
      <alignment horizontal="center" vertical="top"/>
      <protection locked="0"/>
    </xf>
    <xf numFmtId="164" fontId="13" fillId="0" borderId="23" xfId="10" applyFont="1" applyBorder="1"/>
    <xf numFmtId="20" fontId="1" fillId="7" borderId="24" xfId="10" applyNumberFormat="1" applyFont="1" applyFill="1" applyBorder="1" applyAlignment="1" applyProtection="1">
      <alignment horizontal="center" vertical="top"/>
      <protection locked="0"/>
    </xf>
    <xf numFmtId="164" fontId="13" fillId="7" borderId="49" xfId="10" applyFont="1" applyFill="1" applyBorder="1" applyAlignment="1" applyProtection="1">
      <alignment horizontal="center" vertical="top"/>
      <protection locked="0"/>
    </xf>
    <xf numFmtId="164" fontId="13" fillId="7" borderId="24" xfId="10" applyFont="1" applyFill="1" applyBorder="1" applyAlignment="1" applyProtection="1">
      <alignment horizontal="center" vertical="top"/>
      <protection locked="0"/>
    </xf>
    <xf numFmtId="164" fontId="13" fillId="7" borderId="24" xfId="10" applyFont="1" applyFill="1" applyBorder="1" applyAlignment="1" applyProtection="1">
      <alignment horizontal="center" vertical="center"/>
      <protection locked="0"/>
    </xf>
    <xf numFmtId="164" fontId="1" fillId="7" borderId="17" xfId="10" applyFont="1" applyFill="1" applyBorder="1" applyAlignment="1" applyProtection="1">
      <alignment horizontal="center" vertical="top"/>
      <protection locked="0"/>
    </xf>
    <xf numFmtId="164" fontId="1" fillId="7" borderId="17" xfId="10" applyFont="1" applyFill="1" applyBorder="1" applyAlignment="1" applyProtection="1">
      <alignment horizontal="center" vertical="center"/>
      <protection locked="0"/>
    </xf>
    <xf numFmtId="164" fontId="13" fillId="8" borderId="24" xfId="10" applyFont="1" applyFill="1" applyBorder="1"/>
    <xf numFmtId="164" fontId="1" fillId="0" borderId="52" xfId="10" applyFont="1" applyBorder="1" applyAlignment="1" applyProtection="1">
      <alignment horizontal="center" vertical="center"/>
      <protection locked="0"/>
    </xf>
    <xf numFmtId="164" fontId="13" fillId="7" borderId="47" xfId="10" applyFont="1" applyFill="1" applyBorder="1" applyAlignment="1" applyProtection="1">
      <alignment horizontal="center" vertical="top"/>
      <protection locked="0"/>
    </xf>
    <xf numFmtId="164" fontId="13" fillId="7" borderId="43" xfId="10" applyFont="1" applyFill="1" applyBorder="1" applyAlignment="1" applyProtection="1">
      <alignment horizontal="center" vertical="top"/>
      <protection locked="0"/>
    </xf>
    <xf numFmtId="164" fontId="13" fillId="7" borderId="50" xfId="10" applyFont="1" applyFill="1" applyBorder="1" applyAlignment="1" applyProtection="1">
      <alignment horizontal="center" vertical="top"/>
      <protection locked="0"/>
    </xf>
    <xf numFmtId="164" fontId="13" fillId="7" borderId="53" xfId="10" applyFont="1" applyFill="1" applyBorder="1" applyAlignment="1" applyProtection="1">
      <alignment horizontal="center" vertical="top"/>
      <protection locked="0"/>
    </xf>
    <xf numFmtId="164" fontId="13" fillId="7" borderId="18" xfId="10" applyFont="1" applyFill="1" applyBorder="1" applyAlignment="1" applyProtection="1">
      <alignment horizontal="center" vertical="top"/>
      <protection locked="0"/>
    </xf>
    <xf numFmtId="164" fontId="13" fillId="7" borderId="42" xfId="10" applyFont="1" applyFill="1" applyBorder="1" applyAlignment="1" applyProtection="1">
      <alignment horizontal="center" vertical="top"/>
      <protection locked="0"/>
    </xf>
    <xf numFmtId="164" fontId="13" fillId="7" borderId="25" xfId="10" applyFont="1" applyFill="1" applyBorder="1" applyAlignment="1" applyProtection="1">
      <alignment horizontal="center" vertical="top"/>
      <protection locked="0"/>
    </xf>
    <xf numFmtId="164" fontId="13" fillId="7" borderId="54" xfId="10" applyFont="1" applyFill="1" applyBorder="1" applyAlignment="1" applyProtection="1">
      <alignment horizontal="center" vertical="top"/>
      <protection locked="0"/>
    </xf>
    <xf numFmtId="164" fontId="13" fillId="7" borderId="40" xfId="10" applyFont="1" applyFill="1" applyBorder="1" applyAlignment="1" applyProtection="1">
      <alignment horizontal="center" vertical="top"/>
      <protection locked="0"/>
    </xf>
    <xf numFmtId="164" fontId="1" fillId="0" borderId="0" xfId="10" applyFont="1" applyAlignment="1" applyProtection="1">
      <alignment horizontal="center" vertical="top"/>
      <protection locked="0"/>
    </xf>
    <xf numFmtId="164" fontId="13" fillId="0" borderId="0" xfId="0" applyFont="1" applyAlignment="1">
      <alignment horizontal="center"/>
    </xf>
    <xf numFmtId="20" fontId="13" fillId="0" borderId="0" xfId="10" applyNumberFormat="1" applyFont="1" applyAlignment="1" applyProtection="1">
      <alignment horizontal="center" vertical="top"/>
      <protection locked="0"/>
    </xf>
    <xf numFmtId="164" fontId="13" fillId="7" borderId="0" xfId="0" applyFont="1" applyFill="1"/>
    <xf numFmtId="164" fontId="10" fillId="6" borderId="38" xfId="10" applyFont="1" applyFill="1" applyBorder="1" applyAlignment="1" applyProtection="1">
      <alignment vertical="center"/>
      <protection locked="0"/>
    </xf>
    <xf numFmtId="164" fontId="10" fillId="6" borderId="23" xfId="10" applyFont="1" applyFill="1" applyBorder="1" applyAlignment="1" applyProtection="1">
      <alignment vertical="center"/>
      <protection locked="0"/>
    </xf>
    <xf numFmtId="164" fontId="10" fillId="8" borderId="23" xfId="10" applyFont="1" applyFill="1" applyBorder="1" applyAlignment="1" applyProtection="1">
      <alignment vertical="center"/>
      <protection locked="0"/>
    </xf>
    <xf numFmtId="164" fontId="10" fillId="0" borderId="23" xfId="10" applyFont="1" applyBorder="1" applyAlignment="1" applyProtection="1">
      <alignment vertical="center"/>
      <protection locked="0"/>
    </xf>
    <xf numFmtId="20" fontId="1" fillId="9" borderId="23" xfId="10" applyNumberFormat="1" applyFont="1" applyFill="1" applyBorder="1" applyAlignment="1" applyProtection="1">
      <alignment horizontal="center" vertical="top"/>
      <protection locked="0"/>
    </xf>
    <xf numFmtId="164" fontId="13" fillId="9" borderId="23" xfId="10" applyFont="1" applyFill="1" applyBorder="1" applyAlignment="1" applyProtection="1">
      <alignment horizontal="center" vertical="top"/>
      <protection locked="0"/>
    </xf>
    <xf numFmtId="164" fontId="10" fillId="8" borderId="24" xfId="10" applyFont="1" applyFill="1" applyBorder="1" applyAlignment="1" applyProtection="1">
      <alignment vertical="center"/>
      <protection locked="0"/>
    </xf>
    <xf numFmtId="164" fontId="10" fillId="0" borderId="0" xfId="10" applyFont="1" applyAlignment="1" applyProtection="1">
      <alignment vertical="center"/>
      <protection locked="0"/>
    </xf>
    <xf numFmtId="164" fontId="13" fillId="7" borderId="11" xfId="10" applyFont="1" applyFill="1" applyBorder="1"/>
    <xf numFmtId="164" fontId="13" fillId="9" borderId="25" xfId="10" applyFont="1" applyFill="1" applyBorder="1" applyAlignment="1" applyProtection="1">
      <alignment horizontal="center" vertical="top"/>
      <protection locked="0"/>
    </xf>
    <xf numFmtId="164" fontId="13" fillId="9" borderId="48" xfId="10" applyFont="1" applyFill="1" applyBorder="1" applyAlignment="1" applyProtection="1">
      <alignment horizontal="center" vertical="top"/>
      <protection locked="0"/>
    </xf>
    <xf numFmtId="164" fontId="13" fillId="9" borderId="50" xfId="10" applyFont="1" applyFill="1" applyBorder="1" applyAlignment="1" applyProtection="1">
      <alignment horizontal="center" vertical="top"/>
      <protection locked="0"/>
    </xf>
    <xf numFmtId="164" fontId="13" fillId="9" borderId="22" xfId="10" applyFont="1" applyFill="1" applyBorder="1" applyAlignment="1" applyProtection="1">
      <alignment horizontal="center" vertical="top"/>
      <protection locked="0"/>
    </xf>
    <xf numFmtId="164" fontId="13" fillId="4" borderId="23" xfId="10" applyFont="1" applyFill="1" applyBorder="1"/>
    <xf numFmtId="164" fontId="13" fillId="7" borderId="23" xfId="10" applyFont="1" applyFill="1" applyBorder="1"/>
    <xf numFmtId="2" fontId="13" fillId="0" borderId="0" xfId="10" applyNumberFormat="1" applyFont="1" applyAlignment="1">
      <alignment horizontal="center" vertical="center"/>
    </xf>
    <xf numFmtId="2" fontId="13" fillId="7" borderId="0" xfId="10" applyNumberFormat="1" applyFont="1" applyFill="1" applyAlignment="1">
      <alignment horizontal="center" vertical="center"/>
    </xf>
    <xf numFmtId="2" fontId="1" fillId="7" borderId="38" xfId="10" applyNumberFormat="1" applyFont="1" applyFill="1" applyBorder="1" applyAlignment="1">
      <alignment horizontal="center" vertical="center"/>
    </xf>
    <xf numFmtId="2" fontId="1" fillId="7" borderId="23" xfId="10" applyNumberFormat="1" applyFont="1" applyFill="1" applyBorder="1" applyAlignment="1">
      <alignment horizontal="center" vertical="center"/>
    </xf>
    <xf numFmtId="2" fontId="1" fillId="7" borderId="25" xfId="10" applyNumberFormat="1" applyFont="1" applyFill="1" applyBorder="1" applyAlignment="1">
      <alignment horizontal="center" vertical="center"/>
    </xf>
    <xf numFmtId="2" fontId="1" fillId="7" borderId="58" xfId="1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" fontId="13" fillId="0" borderId="0" xfId="10" applyNumberFormat="1" applyFont="1" applyAlignment="1">
      <alignment horizontal="center" vertical="center"/>
    </xf>
    <xf numFmtId="1" fontId="13" fillId="7" borderId="0" xfId="10" applyNumberFormat="1" applyFont="1" applyFill="1" applyAlignment="1">
      <alignment horizontal="center" vertical="center"/>
    </xf>
    <xf numFmtId="1" fontId="13" fillId="7" borderId="38" xfId="10" applyNumberFormat="1" applyFont="1" applyFill="1" applyBorder="1" applyAlignment="1">
      <alignment horizontal="center" vertical="center"/>
    </xf>
    <xf numFmtId="1" fontId="13" fillId="7" borderId="23" xfId="10" applyNumberFormat="1" applyFont="1" applyFill="1" applyBorder="1" applyAlignment="1">
      <alignment horizontal="center" vertical="center"/>
    </xf>
    <xf numFmtId="1" fontId="13" fillId="7" borderId="25" xfId="1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7" borderId="59" xfId="10" applyNumberFormat="1" applyFont="1" applyFill="1" applyBorder="1" applyAlignment="1">
      <alignment horizontal="center" vertical="center"/>
    </xf>
    <xf numFmtId="1" fontId="13" fillId="7" borderId="60" xfId="10" applyNumberFormat="1" applyFont="1" applyFill="1" applyBorder="1" applyAlignment="1">
      <alignment horizontal="center" vertical="center"/>
    </xf>
    <xf numFmtId="1" fontId="13" fillId="7" borderId="61" xfId="10" applyNumberFormat="1" applyFont="1" applyFill="1" applyBorder="1" applyAlignment="1">
      <alignment horizontal="center" vertical="center"/>
    </xf>
    <xf numFmtId="1" fontId="1" fillId="7" borderId="41" xfId="10" applyNumberFormat="1" applyFont="1" applyFill="1" applyBorder="1" applyAlignment="1">
      <alignment horizontal="center" vertical="center"/>
    </xf>
    <xf numFmtId="1" fontId="1" fillId="7" borderId="3" xfId="10" applyNumberFormat="1" applyFont="1" applyFill="1" applyBorder="1" applyAlignment="1">
      <alignment horizontal="center" vertical="center"/>
    </xf>
    <xf numFmtId="1" fontId="1" fillId="7" borderId="12" xfId="1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2" fontId="1" fillId="7" borderId="0" xfId="10" applyNumberFormat="1" applyFont="1" applyFill="1" applyAlignment="1">
      <alignment vertical="center"/>
    </xf>
    <xf numFmtId="1" fontId="1" fillId="7" borderId="0" xfId="10" applyNumberFormat="1" applyFont="1" applyFill="1" applyAlignment="1">
      <alignment horizontal="center" vertical="center"/>
    </xf>
    <xf numFmtId="165" fontId="2" fillId="2" borderId="48" xfId="0" applyNumberFormat="1" applyFont="1" applyFill="1" applyBorder="1" applyAlignment="1">
      <alignment horizontal="center" vertical="center"/>
    </xf>
    <xf numFmtId="164" fontId="0" fillId="2" borderId="28" xfId="0" applyFill="1" applyBorder="1" applyAlignment="1">
      <alignment horizontal="center" vertical="center" wrapText="1"/>
    </xf>
    <xf numFmtId="164" fontId="14" fillId="9" borderId="23" xfId="10" applyFont="1" applyFill="1" applyBorder="1" applyAlignment="1" applyProtection="1">
      <alignment horizontal="center" vertical="top"/>
      <protection locked="0"/>
    </xf>
    <xf numFmtId="164" fontId="13" fillId="0" borderId="23" xfId="10" applyFont="1" applyBorder="1" applyAlignment="1" applyProtection="1">
      <alignment horizontal="center" vertical="top"/>
      <protection locked="0"/>
    </xf>
    <xf numFmtId="164" fontId="13" fillId="0" borderId="22" xfId="10" applyFont="1" applyBorder="1" applyAlignment="1" applyProtection="1">
      <alignment horizontal="center" vertical="top"/>
      <protection locked="0"/>
    </xf>
    <xf numFmtId="164" fontId="13" fillId="0" borderId="24" xfId="10" applyFont="1" applyBorder="1" applyAlignment="1" applyProtection="1">
      <alignment horizontal="center" vertical="top"/>
      <protection locked="0"/>
    </xf>
    <xf numFmtId="164" fontId="14" fillId="0" borderId="38" xfId="10" applyFont="1" applyBorder="1" applyAlignment="1" applyProtection="1">
      <alignment horizontal="center" vertical="top"/>
      <protection locked="0"/>
    </xf>
    <xf numFmtId="164" fontId="14" fillId="0" borderId="23" xfId="10" applyFont="1" applyBorder="1" applyAlignment="1" applyProtection="1">
      <alignment horizontal="center" vertical="top"/>
      <protection locked="0"/>
    </xf>
    <xf numFmtId="164" fontId="13" fillId="0" borderId="25" xfId="10" applyFont="1" applyBorder="1" applyAlignment="1" applyProtection="1">
      <alignment horizontal="center" vertical="top"/>
      <protection locked="0"/>
    </xf>
    <xf numFmtId="164" fontId="13" fillId="0" borderId="38" xfId="10" applyFont="1" applyBorder="1" applyAlignment="1" applyProtection="1">
      <alignment horizontal="center" vertical="top"/>
      <protection locked="0"/>
    </xf>
    <xf numFmtId="1" fontId="0" fillId="0" borderId="27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4" fontId="4" fillId="0" borderId="56" xfId="0" applyFont="1" applyBorder="1" applyAlignment="1">
      <alignment horizontal="center" vertical="center"/>
    </xf>
    <xf numFmtId="164" fontId="4" fillId="0" borderId="63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4" fontId="4" fillId="0" borderId="45" xfId="0" applyFont="1" applyBorder="1" applyAlignment="1">
      <alignment horizontal="center" vertical="center"/>
    </xf>
    <xf numFmtId="164" fontId="4" fillId="0" borderId="61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" fontId="0" fillId="4" borderId="0" xfId="0" applyNumberFormat="1" applyFill="1" applyAlignment="1" applyProtection="1">
      <alignment horizontal="center" vertical="center"/>
      <protection locked="0"/>
    </xf>
    <xf numFmtId="164" fontId="7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/>
    </xf>
    <xf numFmtId="164" fontId="2" fillId="0" borderId="60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34" xfId="0" applyNumberFormat="1" applyFont="1" applyFill="1" applyBorder="1" applyAlignment="1">
      <alignment horizontal="center" vertical="center" wrapText="1"/>
    </xf>
    <xf numFmtId="165" fontId="2" fillId="3" borderId="22" xfId="0" applyNumberFormat="1" applyFont="1" applyFill="1" applyBorder="1" applyAlignment="1">
      <alignment horizontal="center" vertical="center" wrapText="1"/>
    </xf>
    <xf numFmtId="165" fontId="2" fillId="3" borderId="3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2" fillId="0" borderId="58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165" fontId="2" fillId="0" borderId="6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3" borderId="58" xfId="0" applyNumberFormat="1" applyFont="1" applyFill="1" applyBorder="1" applyAlignment="1">
      <alignment horizontal="center" vertical="center" wrapText="1"/>
    </xf>
    <xf numFmtId="165" fontId="2" fillId="3" borderId="37" xfId="0" applyNumberFormat="1" applyFont="1" applyFill="1" applyBorder="1" applyAlignment="1">
      <alignment horizontal="center" vertical="center" wrapText="1"/>
    </xf>
    <xf numFmtId="165" fontId="2" fillId="3" borderId="62" xfId="0" applyNumberFormat="1" applyFont="1" applyFill="1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6" fillId="0" borderId="0" xfId="0" applyFont="1" applyAlignment="1">
      <alignment horizontal="center" vertical="center" textRotation="90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 textRotation="90"/>
    </xf>
    <xf numFmtId="164" fontId="5" fillId="0" borderId="11" xfId="0" applyFont="1" applyBorder="1" applyAlignment="1">
      <alignment horizontal="center" vertical="center" textRotation="90"/>
    </xf>
    <xf numFmtId="165" fontId="2" fillId="3" borderId="46" xfId="0" applyNumberFormat="1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4" fontId="1" fillId="9" borderId="52" xfId="10" applyFont="1" applyFill="1" applyBorder="1" applyAlignment="1" applyProtection="1">
      <alignment horizontal="center" vertical="center"/>
      <protection locked="0"/>
    </xf>
    <xf numFmtId="164" fontId="1" fillId="9" borderId="35" xfId="10" applyFont="1" applyFill="1" applyBorder="1" applyAlignment="1" applyProtection="1">
      <alignment horizontal="center" vertical="center"/>
      <protection locked="0"/>
    </xf>
    <xf numFmtId="2" fontId="1" fillId="7" borderId="2" xfId="10" applyNumberFormat="1" applyFont="1" applyFill="1" applyBorder="1" applyAlignment="1">
      <alignment horizontal="center" vertical="center"/>
    </xf>
    <xf numFmtId="2" fontId="1" fillId="7" borderId="4" xfId="10" applyNumberFormat="1" applyFont="1" applyFill="1" applyBorder="1" applyAlignment="1">
      <alignment horizontal="center" vertical="center"/>
    </xf>
    <xf numFmtId="164" fontId="1" fillId="5" borderId="55" xfId="10" applyFont="1" applyFill="1" applyBorder="1" applyAlignment="1" applyProtection="1">
      <alignment horizontal="center" vertical="top"/>
      <protection locked="0"/>
    </xf>
    <xf numFmtId="164" fontId="1" fillId="5" borderId="56" xfId="10" applyFont="1" applyFill="1" applyBorder="1" applyAlignment="1" applyProtection="1">
      <alignment horizontal="center" vertical="top"/>
      <protection locked="0"/>
    </xf>
    <xf numFmtId="164" fontId="1" fillId="5" borderId="57" xfId="10" applyFont="1" applyFill="1" applyBorder="1" applyAlignment="1" applyProtection="1">
      <alignment horizontal="center" vertical="top"/>
      <protection locked="0"/>
    </xf>
  </cellXfs>
  <cellStyles count="11">
    <cellStyle name="Köprü 2" xfId="2"/>
    <cellStyle name="Normal" xfId="0" builtinId="0"/>
    <cellStyle name="Normal 2" xfId="1"/>
    <cellStyle name="Normal 2 2" xfId="8"/>
    <cellStyle name="Normal 3" xfId="3"/>
    <cellStyle name="Normal 4" xfId="4"/>
    <cellStyle name="Normal 4 2" xfId="9"/>
    <cellStyle name="Normal 5" xfId="5"/>
    <cellStyle name="Normal 6" xfId="6"/>
    <cellStyle name="Normal 7" xfId="7"/>
    <cellStyle name="Normal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tabSelected="1" zoomScale="60" zoomScaleNormal="60" workbookViewId="0">
      <selection activeCell="G102" sqref="G102"/>
    </sheetView>
  </sheetViews>
  <sheetFormatPr defaultColWidth="20.109375" defaultRowHeight="18" x14ac:dyDescent="0.2"/>
  <cols>
    <col min="1" max="1" width="4.88671875" style="152" customWidth="1"/>
    <col min="2" max="2" width="4.44140625" style="152" customWidth="1"/>
    <col min="3" max="3" width="7.6640625" style="138" customWidth="1"/>
    <col min="4" max="4" width="43.44140625" style="14" bestFit="1" customWidth="1"/>
    <col min="5" max="5" width="39" style="14" bestFit="1" customWidth="1"/>
    <col min="6" max="6" width="47.88671875" style="14" bestFit="1" customWidth="1"/>
    <col min="7" max="7" width="39" style="14" bestFit="1" customWidth="1"/>
    <col min="8" max="9" width="25.77734375" style="14" customWidth="1"/>
    <col min="10" max="10" width="3.5546875" style="14" bestFit="1" customWidth="1"/>
    <col min="11" max="11" width="7.44140625" style="14" customWidth="1"/>
    <col min="12" max="12" width="14.6640625" style="14" bestFit="1" customWidth="1"/>
    <col min="13" max="13" width="34.44140625" style="14" customWidth="1"/>
    <col min="14" max="16" width="15.77734375" style="14" customWidth="1"/>
    <col min="17" max="16384" width="20.109375" style="14"/>
  </cols>
  <sheetData>
    <row r="1" spans="1:19" x14ac:dyDescent="0.2">
      <c r="A1" s="176" t="s">
        <v>5</v>
      </c>
      <c r="B1" s="176"/>
      <c r="C1" s="176"/>
      <c r="D1" s="148">
        <v>7</v>
      </c>
      <c r="E1" s="149">
        <f>IF(AND(D1&gt;0,D1&lt;28),D1,VLOOKUP(UPPER(D1),K3:M18,3,FALSE))</f>
        <v>7</v>
      </c>
      <c r="F1" s="1"/>
      <c r="G1" s="1"/>
      <c r="H1" s="1"/>
      <c r="I1" s="1"/>
      <c r="J1" s="1"/>
      <c r="K1" s="1"/>
      <c r="L1" s="1"/>
    </row>
    <row r="2" spans="1:19" ht="18.75" thickBot="1" x14ac:dyDescent="0.25">
      <c r="A2" s="137"/>
      <c r="B2" s="137"/>
      <c r="D2" s="14" t="s">
        <v>13</v>
      </c>
      <c r="E2" s="1"/>
      <c r="F2" s="1"/>
      <c r="G2" s="1"/>
      <c r="H2" s="1"/>
      <c r="I2" s="1"/>
      <c r="J2" s="1"/>
      <c r="K2" s="1"/>
      <c r="L2" s="1"/>
    </row>
    <row r="3" spans="1:19" ht="21" thickBot="1" x14ac:dyDescent="0.25">
      <c r="A3" s="175" t="s">
        <v>120</v>
      </c>
      <c r="B3" s="177" t="e">
        <f ca="1">INDIRECT("Program!"&amp;ADDRESS(2,$E$1*2+2))&amp;". Sınıf ("&amp;INDIRECT("Program!"&amp;ADDRESS(3,$E$1*2+2))&amp;" Nolu Derslik)"</f>
        <v>#REF!</v>
      </c>
      <c r="C3" s="2"/>
      <c r="D3" s="139" t="s">
        <v>0</v>
      </c>
      <c r="E3" s="140" t="s">
        <v>1</v>
      </c>
      <c r="F3" s="141" t="s">
        <v>2</v>
      </c>
      <c r="G3" s="142" t="s">
        <v>3</v>
      </c>
      <c r="H3" s="143" t="s">
        <v>4</v>
      </c>
      <c r="I3" s="144" t="s">
        <v>8</v>
      </c>
      <c r="K3" s="149"/>
      <c r="L3" s="150">
        <v>1</v>
      </c>
      <c r="M3" s="149" t="e">
        <f>#REF!</f>
        <v>#REF!</v>
      </c>
    </row>
    <row r="4" spans="1:19" ht="30" x14ac:dyDescent="0.2">
      <c r="A4" s="175"/>
      <c r="B4" s="177"/>
      <c r="C4" s="167" t="s">
        <v>82</v>
      </c>
      <c r="D4" s="5" t="s">
        <v>110</v>
      </c>
      <c r="E4" s="5" t="s">
        <v>111</v>
      </c>
      <c r="F4" s="5"/>
      <c r="G4" s="11" t="s">
        <v>99</v>
      </c>
      <c r="H4" s="11"/>
      <c r="I4" s="29" t="e">
        <f ca="1">IF(INDIRECT("Program!"&amp;ADDRESS(ROW(I4)+86+86+43,$E$1*2+2))="","",INDIRECT("Program!"&amp;ADDRESS(ROW(I4)+43+86+86,$E$1*2+2)))</f>
        <v>#REF!</v>
      </c>
      <c r="K4" s="149"/>
      <c r="L4" s="150">
        <v>2</v>
      </c>
      <c r="M4" s="149" t="e">
        <f>#REF!</f>
        <v>#REF!</v>
      </c>
      <c r="N4" s="1"/>
      <c r="O4" s="1"/>
      <c r="P4" s="1"/>
      <c r="Q4" s="1"/>
      <c r="R4" s="1"/>
      <c r="S4" s="1"/>
    </row>
    <row r="5" spans="1:19" x14ac:dyDescent="0.2">
      <c r="A5" s="175"/>
      <c r="B5" s="177"/>
      <c r="C5" s="167"/>
      <c r="D5" s="22" t="s">
        <v>107</v>
      </c>
      <c r="E5" s="22" t="s">
        <v>107</v>
      </c>
      <c r="F5" s="5"/>
      <c r="G5" s="5" t="s">
        <v>100</v>
      </c>
      <c r="H5" s="5"/>
      <c r="I5" s="26" t="e">
        <f ca="1">IF(INDIRECT("Program!"&amp;ADDRESS(ROW(I5)+86+86+43,$E$1*2+2))="","",INDIRECT("Program!"&amp;ADDRESS(ROW(I5)+43+86+86,$E$1*2+2)))</f>
        <v>#REF!</v>
      </c>
      <c r="K5" s="149"/>
      <c r="L5" s="150">
        <v>3</v>
      </c>
      <c r="M5" s="149" t="e">
        <f>#REF!</f>
        <v>#REF!</v>
      </c>
      <c r="N5" s="1"/>
      <c r="O5" s="1"/>
      <c r="P5" s="1"/>
      <c r="Q5" s="1"/>
      <c r="R5" s="1"/>
      <c r="S5" s="1"/>
    </row>
    <row r="6" spans="1:19" x14ac:dyDescent="0.2">
      <c r="A6" s="175"/>
      <c r="B6" s="177"/>
      <c r="C6" s="168"/>
      <c r="D6" s="8" t="e">
        <f ca="1">IF(INDIRECT("Program!"&amp;ADDRESS(ROW(D6),$E$1*2+2))="","",INDIRECT("Program!"&amp;ADDRESS(ROW(D6),$E$1*2+2))&amp;" Nolu Sınıf")</f>
        <v>#REF!</v>
      </c>
      <c r="E6" s="8" t="e">
        <f ca="1">IF(INDIRECT("Program!"&amp;ADDRESS(ROW(E6)+86,$E$1*2+2))="","",INDIRECT("Program!"&amp;ADDRESS(ROW(E6)+86,$E$1*2+2))&amp;" Nolu Sınıf")</f>
        <v>#REF!</v>
      </c>
      <c r="F6" s="8"/>
      <c r="G6" s="5" t="s">
        <v>22</v>
      </c>
      <c r="H6" s="8"/>
      <c r="I6" s="27" t="e">
        <f ca="1">IF(INDIRECT("Program!"&amp;ADDRESS(ROW(I6)+86+86+43,$E$1*2+2))="","",INDIRECT("Program!"&amp;ADDRESS(ROW(I6)+43+86+86,$E$1*2+2))&amp;" Nolu Sınıf")</f>
        <v>#REF!</v>
      </c>
      <c r="K6" s="149"/>
      <c r="L6" s="150">
        <v>4</v>
      </c>
      <c r="M6" s="149" t="e">
        <f>#REF!</f>
        <v>#REF!</v>
      </c>
    </row>
    <row r="7" spans="1:19" ht="30" x14ac:dyDescent="0.2">
      <c r="A7" s="175"/>
      <c r="B7" s="177"/>
      <c r="C7" s="166" t="s">
        <v>83</v>
      </c>
      <c r="D7" s="11" t="s">
        <v>110</v>
      </c>
      <c r="E7" s="11" t="s">
        <v>111</v>
      </c>
      <c r="F7" s="5" t="s">
        <v>112</v>
      </c>
      <c r="G7" s="11" t="s">
        <v>99</v>
      </c>
      <c r="H7" s="11" t="s">
        <v>116</v>
      </c>
      <c r="I7" s="12" t="e">
        <f ca="1">IF(INDIRECT("Program!"&amp;ADDRESS(ROW(I7)+86+86+43,$E$1*2+2))="","",INDIRECT("Program!"&amp;ADDRESS(ROW(I7)+43+86+86,$E$1*2+2)))</f>
        <v>#REF!</v>
      </c>
      <c r="K7" s="149"/>
      <c r="L7" s="150">
        <v>5</v>
      </c>
      <c r="M7" s="149" t="e">
        <f>#REF!</f>
        <v>#REF!</v>
      </c>
    </row>
    <row r="8" spans="1:19" x14ac:dyDescent="0.2">
      <c r="A8" s="175"/>
      <c r="B8" s="177"/>
      <c r="C8" s="167"/>
      <c r="D8" s="22" t="s">
        <v>107</v>
      </c>
      <c r="E8" s="22" t="s">
        <v>107</v>
      </c>
      <c r="F8" s="5" t="s">
        <v>100</v>
      </c>
      <c r="G8" s="5" t="s">
        <v>100</v>
      </c>
      <c r="H8" s="5" t="s">
        <v>102</v>
      </c>
      <c r="I8" s="6" t="e">
        <f ca="1">IF(INDIRECT("Program!"&amp;ADDRESS(ROW(I8)+86+86+43,$E$1*2+2))="","",INDIRECT("Program!"&amp;ADDRESS(ROW(I8)+43+86+86,$E$1*2+2)))</f>
        <v>#REF!</v>
      </c>
      <c r="K8" s="149"/>
      <c r="L8" s="150">
        <v>6</v>
      </c>
      <c r="M8" s="149" t="e">
        <f>#REF!</f>
        <v>#REF!</v>
      </c>
    </row>
    <row r="9" spans="1:19" x14ac:dyDescent="0.2">
      <c r="A9" s="175"/>
      <c r="B9" s="177"/>
      <c r="C9" s="168"/>
      <c r="D9" s="8" t="e">
        <f ca="1">IF(INDIRECT("Program!"&amp;ADDRESS(ROW(D9),$E$1*2+2))="","",INDIRECT("Program!"&amp;ADDRESS(ROW(D9),$E$1*2+2))&amp;" Nolu Sınıf")</f>
        <v>#REF!</v>
      </c>
      <c r="E9" s="8"/>
      <c r="F9" s="8" t="e">
        <f ca="1">IF(INDIRECT("Program!"&amp;ADDRESS(ROW(F9)+86,$E$1*2+2))="","",INDIRECT("Program!"&amp;ADDRESS(ROW(F9)+86,$E$1*2+2))&amp;" Nolu Sınıf")</f>
        <v>#REF!</v>
      </c>
      <c r="G9" s="8" t="s">
        <v>22</v>
      </c>
      <c r="H9" s="8" t="e">
        <f ca="1">IF(INDIRECT("Program!"&amp;ADDRESS(ROW(H9)+86,$E$1*2+2))="","",INDIRECT("Program!"&amp;ADDRESS(ROW(H9)+86,$E$1*2+2))&amp;" Nolu Sınıf")</f>
        <v>#REF!</v>
      </c>
      <c r="I9" s="9" t="e">
        <f ca="1">IF(INDIRECT("Program!"&amp;ADDRESS(ROW(I9)+86+86+43,$E$1*2+2))="","",INDIRECT("Program!"&amp;ADDRESS(ROW(I9)+43+86+86,$E$1*2+2))&amp;" Nolu Sınıf")</f>
        <v>#REF!</v>
      </c>
      <c r="K9" s="149"/>
      <c r="L9" s="150">
        <v>7</v>
      </c>
      <c r="M9" s="149" t="e">
        <f>#REF!</f>
        <v>#REF!</v>
      </c>
    </row>
    <row r="10" spans="1:19" ht="30" x14ac:dyDescent="0.2">
      <c r="A10" s="175"/>
      <c r="B10" s="177"/>
      <c r="C10" s="166" t="s">
        <v>84</v>
      </c>
      <c r="D10" s="5" t="s">
        <v>110</v>
      </c>
      <c r="E10" s="5" t="s">
        <v>111</v>
      </c>
      <c r="F10" s="11" t="s">
        <v>112</v>
      </c>
      <c r="G10" s="5" t="s">
        <v>99</v>
      </c>
      <c r="H10" s="11" t="s">
        <v>116</v>
      </c>
      <c r="I10" s="12" t="e">
        <f ca="1">IF(INDIRECT("Program!"&amp;ADDRESS(ROW(I10)+86+86+43,$E$1*2+2))="","",INDIRECT("Program!"&amp;ADDRESS(ROW(I10)+86+43+86,$E$1*2+2)))</f>
        <v>#REF!</v>
      </c>
      <c r="K10" s="149"/>
      <c r="L10" s="150">
        <v>8</v>
      </c>
      <c r="M10" s="149" t="e">
        <f>#REF!</f>
        <v>#REF!</v>
      </c>
    </row>
    <row r="11" spans="1:19" x14ac:dyDescent="0.2">
      <c r="A11" s="175"/>
      <c r="B11" s="177"/>
      <c r="C11" s="167"/>
      <c r="D11" s="22" t="s">
        <v>107</v>
      </c>
      <c r="E11" s="22" t="s">
        <v>107</v>
      </c>
      <c r="F11" s="5" t="s">
        <v>100</v>
      </c>
      <c r="G11" s="5" t="s">
        <v>100</v>
      </c>
      <c r="H11" s="5" t="s">
        <v>102</v>
      </c>
      <c r="I11" s="6" t="e">
        <f ca="1">IF(INDIRECT("Program!"&amp;ADDRESS(ROW(I11)+86+86+43,$E$1*2+2))="","",INDIRECT("Program!"&amp;ADDRESS(ROW(I11)+86+43+86,$E$1*2+2)))</f>
        <v>#REF!</v>
      </c>
      <c r="K11" s="149"/>
      <c r="L11" s="150">
        <v>9</v>
      </c>
      <c r="M11" s="149" t="e">
        <f>#REF!</f>
        <v>#REF!</v>
      </c>
    </row>
    <row r="12" spans="1:19" x14ac:dyDescent="0.2">
      <c r="A12" s="175"/>
      <c r="B12" s="177"/>
      <c r="C12" s="168"/>
      <c r="D12" s="5" t="e">
        <f ca="1">IF(INDIRECT("Program!"&amp;ADDRESS(ROW(D12),$E$1*2+2))="","",INDIRECT("Program!"&amp;ADDRESS(ROW(D12),$E$1*2+2))&amp;" Nolu Sınıf")</f>
        <v>#REF!</v>
      </c>
      <c r="E12" s="8" t="e">
        <f ca="1">IF(INDIRECT("Program!"&amp;ADDRESS(ROW(E12)+43,$E$1*2+2))="","",INDIRECT("Program!"&amp;ADDRESS(ROW(E12)+43,$E$1*2+2))&amp;" Nolu Sınıf")</f>
        <v>#REF!</v>
      </c>
      <c r="F12" s="8"/>
      <c r="G12" s="5" t="s">
        <v>22</v>
      </c>
      <c r="H12" s="7" t="e">
        <f ca="1">IF(INDIRECT("Program!"&amp;ADDRESS(ROW(H12)+86,$E$1*2+2))="","",INDIRECT("Program!"&amp;ADDRESS(ROW(H12)+86,$E$1*2+2))&amp;" Nolu Sınıf")</f>
        <v>#REF!</v>
      </c>
      <c r="I12" s="9" t="e">
        <f ca="1">IF(INDIRECT("Program!"&amp;ADDRESS(ROW(I12)+86+86+43,$E$1*2+2))="","",INDIRECT("Program!"&amp;ADDRESS(ROW(I12)+86+43+86,$E$1*2+2))&amp;" Nolu Sınıf")</f>
        <v>#REF!</v>
      </c>
      <c r="K12" s="149"/>
      <c r="L12" s="150">
        <v>10</v>
      </c>
      <c r="M12" s="149" t="e">
        <f>#REF!</f>
        <v>#REF!</v>
      </c>
    </row>
    <row r="13" spans="1:19" ht="30" x14ac:dyDescent="0.2">
      <c r="A13" s="175"/>
      <c r="B13" s="177"/>
      <c r="C13" s="166" t="s">
        <v>85</v>
      </c>
      <c r="D13" s="11" t="s">
        <v>110</v>
      </c>
      <c r="E13" s="5" t="s">
        <v>111</v>
      </c>
      <c r="F13" s="5" t="s">
        <v>112</v>
      </c>
      <c r="G13" s="11" t="s">
        <v>99</v>
      </c>
      <c r="H13" s="11" t="s">
        <v>116</v>
      </c>
      <c r="I13" s="12" t="e">
        <f ca="1">IF(INDIRECT("Program!"&amp;ADDRESS(ROW(I13)+86+86+43,$E$1*2+2))="","",INDIRECT("Program!"&amp;ADDRESS(ROW(I13)+86+43+86,$E$1*2+2)))</f>
        <v>#REF!</v>
      </c>
      <c r="K13" s="149"/>
      <c r="L13" s="150">
        <v>11</v>
      </c>
      <c r="M13" s="149" t="e">
        <f>#REF!</f>
        <v>#REF!</v>
      </c>
    </row>
    <row r="14" spans="1:19" x14ac:dyDescent="0.2">
      <c r="A14" s="175"/>
      <c r="B14" s="177"/>
      <c r="C14" s="167"/>
      <c r="D14" s="22" t="s">
        <v>107</v>
      </c>
      <c r="E14" s="22" t="s">
        <v>107</v>
      </c>
      <c r="F14" s="5" t="s">
        <v>100</v>
      </c>
      <c r="G14" s="5" t="s">
        <v>100</v>
      </c>
      <c r="H14" s="5" t="s">
        <v>102</v>
      </c>
      <c r="I14" s="6" t="e">
        <f ca="1">IF(INDIRECT("Program!"&amp;ADDRESS(ROW(I14)+86+86+43,$E$1*2+2))="","",INDIRECT("Program!"&amp;ADDRESS(ROW(I14)+86+86+43,$E$1*2+2)))</f>
        <v>#REF!</v>
      </c>
      <c r="K14" s="149"/>
      <c r="L14" s="150">
        <v>12</v>
      </c>
      <c r="M14" s="149" t="e">
        <f>#REF!</f>
        <v>#REF!</v>
      </c>
    </row>
    <row r="15" spans="1:19" x14ac:dyDescent="0.2">
      <c r="A15" s="175"/>
      <c r="B15" s="177"/>
      <c r="C15" s="168"/>
      <c r="D15" s="8" t="e">
        <f ca="1">IF(INDIRECT("Program!"&amp;ADDRESS(ROW(D15),$E$1*2+2))="","",INDIRECT("Program!"&amp;ADDRESS(ROW(D15),$E$1*2+2))&amp;" Nolu Sınıf")</f>
        <v>#REF!</v>
      </c>
      <c r="E15" s="8" t="e">
        <f ca="1">IF(INDIRECT("Program!"&amp;ADDRESS(ROW(E15)+43,$E$1*2+2))="","",INDIRECT("Program!"&amp;ADDRESS(ROW(E15)+43,$E$1*2+2))&amp;" Nolu Sınıf")</f>
        <v>#REF!</v>
      </c>
      <c r="F15" s="8"/>
      <c r="G15" s="8" t="s">
        <v>22</v>
      </c>
      <c r="I15" s="9" t="e">
        <f ca="1">IF(INDIRECT("Program!"&amp;ADDRESS(ROW(I15)+43+86+86,$E$1*2+2))="","",INDIRECT("Program!"&amp;ADDRESS(ROW(I15)+43+86+86,$E$1*2+2))&amp;" Nolu Sınıf")</f>
        <v>#REF!</v>
      </c>
      <c r="K15" s="149"/>
      <c r="L15" s="150">
        <v>13</v>
      </c>
      <c r="M15" s="149" t="e">
        <f>#REF!</f>
        <v>#REF!</v>
      </c>
    </row>
    <row r="16" spans="1:19" x14ac:dyDescent="0.2">
      <c r="A16" s="175"/>
      <c r="B16" s="177"/>
      <c r="C16" s="121"/>
      <c r="D16" s="122"/>
      <c r="E16" s="28"/>
      <c r="F16" s="28"/>
      <c r="G16" s="28"/>
      <c r="H16" s="13"/>
      <c r="I16" s="13"/>
      <c r="K16" s="149"/>
      <c r="L16" s="150">
        <v>14</v>
      </c>
      <c r="M16" s="149" t="e">
        <f>#REF!</f>
        <v>#REF!</v>
      </c>
    </row>
    <row r="17" spans="1:13" x14ac:dyDescent="0.2">
      <c r="A17" s="175"/>
      <c r="B17" s="177"/>
      <c r="C17" s="166" t="s">
        <v>86</v>
      </c>
      <c r="D17" s="11" t="s">
        <v>96</v>
      </c>
      <c r="E17" s="25" t="s">
        <v>103</v>
      </c>
      <c r="F17" s="11" t="s">
        <v>98</v>
      </c>
      <c r="G17" s="20" t="s">
        <v>115</v>
      </c>
      <c r="H17" s="11"/>
      <c r="I17" s="11" t="e">
        <f ca="1">IF(INDIRECT("Program!"&amp;ADDRESS(ROW(I17)+43+86+86,$E$1*2+2))="","",INDIRECT("Program!"&amp;ADDRESS(ROW(I17)+43+86+86,$E$1*2+2)))</f>
        <v>#REF!</v>
      </c>
      <c r="K17" s="149"/>
      <c r="L17" s="150">
        <v>15</v>
      </c>
      <c r="M17" s="149" t="e">
        <f>#REF!</f>
        <v>#REF!</v>
      </c>
    </row>
    <row r="18" spans="1:13" ht="30.75" customHeight="1" x14ac:dyDescent="0.2">
      <c r="A18" s="175"/>
      <c r="B18" s="177"/>
      <c r="C18" s="167"/>
      <c r="D18" s="5" t="e">
        <f ca="1">IF(INDIRECT("Program!"&amp;ADDRESS(ROW(D18),$E$1*2+2))="","",INDIRECT("Program!"&amp;ADDRESS(ROW(D18),$E$1*2+2)))</f>
        <v>#REF!</v>
      </c>
      <c r="E18" s="23" t="s">
        <v>104</v>
      </c>
      <c r="F18" s="5" t="e">
        <f ca="1">IF(INDIRECT("Program!"&amp;ADDRESS(ROW(F18)+86,$E$1*2+2))="","",INDIRECT("Program!"&amp;ADDRESS(ROW(F18)+86,$E$1*2+2)))</f>
        <v>#REF!</v>
      </c>
      <c r="G18" s="5" t="s">
        <v>102</v>
      </c>
      <c r="H18" s="5"/>
      <c r="I18" s="5" t="e">
        <f ca="1">IF(INDIRECT("Program!"&amp;ADDRESS(ROW(I18)+43+86+86,$E$1*2+2))="","",INDIRECT("Program!"&amp;ADDRESS(ROW(I18)+43+86+86,$E$1*2+2)))</f>
        <v>#REF!</v>
      </c>
      <c r="K18" s="149"/>
      <c r="L18" s="150">
        <v>16</v>
      </c>
      <c r="M18" s="149" t="e">
        <f>#REF!</f>
        <v>#REF!</v>
      </c>
    </row>
    <row r="19" spans="1:13" x14ac:dyDescent="0.2">
      <c r="A19" s="175"/>
      <c r="B19" s="177"/>
      <c r="C19" s="168"/>
      <c r="D19" s="8" t="e">
        <f ca="1">IF(INDIRECT("Program!"&amp;ADDRESS(ROW(D19),$E$1*2+2))="","",INDIRECT("Program!"&amp;ADDRESS(ROW(D19),$E$1*2+2))&amp;" Nolu Sınıf")</f>
        <v>#REF!</v>
      </c>
      <c r="E19" s="24"/>
      <c r="F19" s="8" t="e">
        <f ca="1">IF(INDIRECT("Program!"&amp;ADDRESS(ROW(F19)+86,$E$1*2+2))="","",INDIRECT("Program!"&amp;ADDRESS(ROW(F19)+86,$E$1*2+2))&amp;" Nolu Sınıf")</f>
        <v>#REF!</v>
      </c>
      <c r="G19" s="16"/>
      <c r="H19" s="8"/>
      <c r="I19" s="8" t="e">
        <f ca="1">IF(INDIRECT("Program!"&amp;ADDRESS(ROW(I19)+43+86+86,$E$1*2+2))="","",INDIRECT("Program!"&amp;ADDRESS(ROW(I19)+43+86+86,$E$1*2+2))&amp;" Nolu Sınıf")</f>
        <v>#REF!</v>
      </c>
      <c r="K19" s="149"/>
      <c r="L19" s="150">
        <v>17</v>
      </c>
      <c r="M19" s="14" t="s">
        <v>59</v>
      </c>
    </row>
    <row r="20" spans="1:13" x14ac:dyDescent="0.2">
      <c r="A20" s="175"/>
      <c r="B20" s="177"/>
      <c r="C20" s="166" t="s">
        <v>87</v>
      </c>
      <c r="D20" s="11" t="s">
        <v>96</v>
      </c>
      <c r="E20" s="11" t="s">
        <v>103</v>
      </c>
      <c r="F20" s="23" t="s">
        <v>98</v>
      </c>
      <c r="G20" s="20" t="s">
        <v>115</v>
      </c>
      <c r="H20" s="11"/>
      <c r="I20" s="11" t="e">
        <f ca="1">IF(INDIRECT("Program!"&amp;ADDRESS(ROW(I20)+43+86+86,$E$1*2+2))="","",INDIRECT("Program!"&amp;ADDRESS(ROW(I20)+43+86+86,$E$1*2+2)))</f>
        <v>#REF!</v>
      </c>
      <c r="L20" s="150">
        <v>18</v>
      </c>
      <c r="M20" s="14" t="s">
        <v>65</v>
      </c>
    </row>
    <row r="21" spans="1:13" ht="39" customHeight="1" x14ac:dyDescent="0.2">
      <c r="A21" s="175"/>
      <c r="B21" s="177"/>
      <c r="C21" s="167"/>
      <c r="D21" s="5" t="e">
        <f ca="1">IF(INDIRECT("Program!"&amp;ADDRESS(ROW(D21),$E$1*2+2))="","",INDIRECT("Program!"&amp;ADDRESS(ROW(D21),$E$1*2+2)))</f>
        <v>#REF!</v>
      </c>
      <c r="E21" s="5" t="s">
        <v>104</v>
      </c>
      <c r="F21" s="1" t="e">
        <f ca="1">IF(INDIRECT("Program!"&amp;ADDRESS(ROW(F21)+86,$E$1*2+2))="","",INDIRECT("Program!"&amp;ADDRESS(ROW(F21)+86,$E$1*2+2)))</f>
        <v>#REF!</v>
      </c>
      <c r="G21" s="5" t="s">
        <v>102</v>
      </c>
      <c r="H21" s="5"/>
      <c r="I21" s="5" t="e">
        <f ca="1">IF(INDIRECT("Program!"&amp;ADDRESS(ROW(I21)+43+86+86,$E$1*2+2))="","",INDIRECT("Program!"&amp;ADDRESS(ROW(I21)+43+86+86,$E$1*2+2)))</f>
        <v>#REF!</v>
      </c>
      <c r="L21" s="150">
        <v>19</v>
      </c>
      <c r="M21" s="14" t="s">
        <v>66</v>
      </c>
    </row>
    <row r="22" spans="1:13" x14ac:dyDescent="0.2">
      <c r="A22" s="175"/>
      <c r="B22" s="177"/>
      <c r="C22" s="168"/>
      <c r="D22" s="8" t="e">
        <f ca="1">IF(INDIRECT("Program!"&amp;ADDRESS(ROW(D22),$E$1*2+2))="","",INDIRECT("Program!"&amp;ADDRESS(ROW(D22),$E$1*2+2))&amp;" Nolu Sınıf")</f>
        <v>#REF!</v>
      </c>
      <c r="E22" s="8" t="e">
        <f ca="1">IF(INDIRECT("Program!"&amp;ADDRESS(ROW(E22)+43,$E$1*2+2))="","",INDIRECT("Program!"&amp;ADDRESS(ROW(E22)+43,$E$1*2+2))&amp;" Nolu Sınıf")</f>
        <v>#REF!</v>
      </c>
      <c r="F22" s="1" t="e">
        <f ca="1">IF(INDIRECT("Program!"&amp;ADDRESS(ROW(F22)+86,$E$1*2+2))="","",INDIRECT("Program!"&amp;ADDRESS(ROW(F22)+86,$E$1*2+2))&amp;" Nolu Sınıf")</f>
        <v>#REF!</v>
      </c>
      <c r="G22" s="16"/>
      <c r="H22" s="7"/>
      <c r="I22" s="8" t="e">
        <f ca="1">IF(INDIRECT("Program!"&amp;ADDRESS(ROW(I22)+43+86+86,$E$1*2+2))="","",INDIRECT("Program!"&amp;ADDRESS(ROW(I22)+43+86+86,$E$1*2+2))&amp;" Nolu Sınıf")</f>
        <v>#REF!</v>
      </c>
      <c r="L22" s="150">
        <v>20</v>
      </c>
      <c r="M22" s="14" t="s">
        <v>60</v>
      </c>
    </row>
    <row r="23" spans="1:13" x14ac:dyDescent="0.2">
      <c r="A23" s="175"/>
      <c r="B23" s="177"/>
      <c r="C23" s="166" t="s">
        <v>88</v>
      </c>
      <c r="D23" s="11" t="s">
        <v>96</v>
      </c>
      <c r="E23" s="11" t="s">
        <v>103</v>
      </c>
      <c r="F23" s="11"/>
      <c r="G23" s="22" t="s">
        <v>115</v>
      </c>
      <c r="H23" s="11"/>
      <c r="I23" s="11" t="e">
        <f ca="1">IF(INDIRECT("Program!"&amp;ADDRESS(ROW(I23)+43+86+86,$E$1*2+2))="","",INDIRECT("Program!"&amp;ADDRESS(ROW(I23)+43+86+86,$E$1*2+2)))</f>
        <v>#REF!</v>
      </c>
      <c r="L23" s="150">
        <v>21</v>
      </c>
      <c r="M23" s="14" t="s">
        <v>61</v>
      </c>
    </row>
    <row r="24" spans="1:13" ht="31.5" customHeight="1" x14ac:dyDescent="0.2">
      <c r="A24" s="175"/>
      <c r="B24" s="177"/>
      <c r="C24" s="167"/>
      <c r="D24" s="5" t="e">
        <f ca="1">IF(INDIRECT("Program!"&amp;ADDRESS(ROW(D24),$E$1*2+2))="","",INDIRECT("Program!"&amp;ADDRESS(ROW(D24),$E$1*2+2)))</f>
        <v>#REF!</v>
      </c>
      <c r="E24" s="5" t="s">
        <v>104</v>
      </c>
      <c r="F24" s="5"/>
      <c r="G24" s="5" t="s">
        <v>102</v>
      </c>
      <c r="H24" s="5"/>
      <c r="I24" s="5" t="e">
        <f ca="1">IF(INDIRECT("Program!"&amp;ADDRESS(ROW(I24)+43+86+86,$E$1*2+2))="","",INDIRECT("Program!"&amp;ADDRESS(ROW(I24)+43+86+86,$E$1*2+2)))</f>
        <v>#REF!</v>
      </c>
      <c r="L24" s="150">
        <v>22</v>
      </c>
      <c r="M24" s="14" t="s">
        <v>67</v>
      </c>
    </row>
    <row r="25" spans="1:13" x14ac:dyDescent="0.2">
      <c r="A25" s="175"/>
      <c r="B25" s="177"/>
      <c r="C25" s="168"/>
      <c r="D25" s="8" t="e">
        <f ca="1">IF(INDIRECT("Program!"&amp;ADDRESS(ROW(D25),$E$1*2+2))="","",INDIRECT("Program!"&amp;ADDRESS(ROW(D25),$E$1*2+2))&amp;" Nolu Sınıf")</f>
        <v>#REF!</v>
      </c>
      <c r="E25" s="134" t="e">
        <f ca="1">IF(INDIRECT("Program!"&amp;ADDRESS(ROW(E25)+43,$E$1*2+2))="","",INDIRECT("Program!"&amp;ADDRESS(ROW(E25)+43,$E$1*2+2))&amp;" Nolu Sınıf")</f>
        <v>#REF!</v>
      </c>
      <c r="F25" s="8"/>
      <c r="G25" s="16"/>
      <c r="I25" s="8" t="e">
        <f ca="1">IF(INDIRECT("Program!"&amp;ADDRESS(ROW(I25)+43+86+86,$E$1*2+2))="","",INDIRECT("Program!"&amp;ADDRESS(ROW(I25)+43+86+86,$E$1*2+2))&amp;" Nolu Sınıf")</f>
        <v>#REF!</v>
      </c>
      <c r="L25" s="150">
        <v>23</v>
      </c>
      <c r="M25" s="14" t="s">
        <v>62</v>
      </c>
    </row>
    <row r="26" spans="1:13" x14ac:dyDescent="0.2">
      <c r="A26" s="175"/>
      <c r="B26" s="177"/>
      <c r="C26" s="166" t="s">
        <v>89</v>
      </c>
      <c r="D26" s="11" t="e">
        <f ca="1">IF(INDIRECT("Program!"&amp;ADDRESS(ROW(D26),$E$1*2+2))="","",INDIRECT("Program!"&amp;ADDRESS(ROW(D26),$E$1*2+2)))</f>
        <v>#REF!</v>
      </c>
      <c r="E26" s="11" t="e">
        <f ca="1">IF(INDIRECT("Program!"&amp;ADDRESS(ROW(E26)+43,$E$1*2+2))="","",INDIRECT("Program!"&amp;ADDRESS(ROW(E26)+43,$E$1*2+2)))</f>
        <v>#REF!</v>
      </c>
      <c r="F26" s="11"/>
      <c r="G26" s="22"/>
      <c r="H26" s="25" t="e">
        <f ca="1">IF(INDIRECT("Program!"&amp;ADDRESS(ROW(H26)+86+86,$E$1*2+2))="","",INDIRECT("Program!"&amp;ADDRESS(ROW(H26)+86+86,$E$1*2+2)))</f>
        <v>#REF!</v>
      </c>
      <c r="I26" s="11" t="e">
        <f ca="1">IF(INDIRECT("Program!"&amp;ADDRESS(ROW(I26)+43+86+86,$E$1*2+2))="","",INDIRECT("Program!"&amp;ADDRESS(ROW(I26)+43+86+86,$E$1*2+2)))</f>
        <v>#REF!</v>
      </c>
      <c r="L26" s="150">
        <v>24</v>
      </c>
      <c r="M26" s="14" t="s">
        <v>63</v>
      </c>
    </row>
    <row r="27" spans="1:13" x14ac:dyDescent="0.2">
      <c r="A27" s="175"/>
      <c r="B27" s="177"/>
      <c r="C27" s="167"/>
      <c r="D27" s="5" t="e">
        <f ca="1">IF(INDIRECT("Program!"&amp;ADDRESS(ROW(D27),$E$1*2+2))="","",INDIRECT("Program!"&amp;ADDRESS(ROW(D27),$E$1*2+2)))</f>
        <v>#REF!</v>
      </c>
      <c r="E27" s="5" t="e">
        <f ca="1">IF(INDIRECT("Program!"&amp;ADDRESS(ROW(E27)+43,$E$1*2+2))="","",INDIRECT("Program!"&amp;ADDRESS(ROW(E27)+43,$E$1*2+2)))</f>
        <v>#REF!</v>
      </c>
      <c r="F27" s="5"/>
      <c r="G27" s="5"/>
      <c r="H27" s="23" t="e">
        <f ca="1">IF(INDIRECT("Program!"&amp;ADDRESS(ROW(H27)+86+86,$E$1*2+2))="","",INDIRECT("Program!"&amp;ADDRESS(ROW(H27)+86+86,$E$1*2+2)))</f>
        <v>#REF!</v>
      </c>
      <c r="I27" s="5" t="e">
        <f ca="1">IF(INDIRECT("Program!"&amp;ADDRESS(ROW(I27)+43+86+86,$E$1*2+2))="","",INDIRECT("Program!"&amp;ADDRESS(ROW(I27)+43+86+86,$E$1*2+2)))</f>
        <v>#REF!</v>
      </c>
      <c r="L27" s="150">
        <v>25</v>
      </c>
      <c r="M27" s="14" t="s">
        <v>68</v>
      </c>
    </row>
    <row r="28" spans="1:13" ht="18.75" thickBot="1" x14ac:dyDescent="0.25">
      <c r="A28" s="175"/>
      <c r="B28" s="177"/>
      <c r="C28" s="180"/>
      <c r="D28" s="8" t="e">
        <f ca="1">IF(INDIRECT("Program!"&amp;ADDRESS(ROW(D28),$E$1*2+2))="","",INDIRECT("Program!"&amp;ADDRESS(ROW(D28),$E$1*2+2))&amp;" Nolu Sınıf")</f>
        <v>#REF!</v>
      </c>
      <c r="E28" s="8" t="e">
        <f ca="1">IF(INDIRECT("Program!"&amp;ADDRESS(ROW(E28)+43,$E$1*2+2))="","",INDIRECT("Program!"&amp;ADDRESS(ROW(E28)+43,$E$1*2+2))&amp;" Nolu Sınıf")</f>
        <v>#REF!</v>
      </c>
      <c r="F28" s="7"/>
      <c r="G28" s="16"/>
      <c r="H28" s="24" t="e">
        <f ca="1">IF(INDIRECT("Program!"&amp;ADDRESS(ROW(H28)+86+86,$E$1*2+2))="","",INDIRECT("Program!"&amp;ADDRESS(ROW(H28)+86+86,$E$1*2+2))&amp;" Nolu Sınıf")</f>
        <v>#REF!</v>
      </c>
      <c r="I28" s="8" t="e">
        <f ca="1">IF(INDIRECT("Program!"&amp;ADDRESS(ROW(I28)+43+86+86,$E$1*2+2))="","",INDIRECT("Program!"&amp;ADDRESS(ROW(I28)+43+86+86,$E$1*2+2))&amp;" Nolu Sınıf")</f>
        <v>#REF!</v>
      </c>
      <c r="L28" s="150">
        <v>26</v>
      </c>
      <c r="M28" s="14" t="s">
        <v>64</v>
      </c>
    </row>
    <row r="29" spans="1:13" ht="15" x14ac:dyDescent="0.2">
      <c r="A29" s="175"/>
      <c r="B29" s="177"/>
      <c r="C29" s="172" t="s">
        <v>90</v>
      </c>
      <c r="D29" s="135"/>
      <c r="E29" s="10" t="s">
        <v>97</v>
      </c>
      <c r="F29" s="11" t="e">
        <f ca="1">IF(INDIRECT("Program!"&amp;ADDRESS(ROW(F29)+86,$E$1*2+2))="","",INDIRECT("Program!"&amp;ADDRESS(ROW(F29)+86,$E$1*2+2)))</f>
        <v>#REF!</v>
      </c>
      <c r="G29" s="11" t="e">
        <f ca="1">IF(INDIRECT("Program!"&amp;ADDRESS(ROW(G29)+86+43,$E$1*2+2))="","",INDIRECT("Program!"&amp;ADDRESS(ROW(G29)+86+43,$E$1*2+2)))</f>
        <v>#REF!</v>
      </c>
      <c r="H29" s="11" t="e">
        <f ca="1">IF(INDIRECT("Program!"&amp;ADDRESS(ROW(H29)+86+86,$E$1*2+2))="","",INDIRECT("Program!"&amp;ADDRESS(ROW(H29)+86+86,$E$1*2+2)))</f>
        <v>#REF!</v>
      </c>
      <c r="I29" s="134"/>
    </row>
    <row r="30" spans="1:13" ht="15" x14ac:dyDescent="0.2">
      <c r="A30" s="175"/>
      <c r="B30" s="177"/>
      <c r="C30" s="172"/>
      <c r="D30" s="5" t="e">
        <f ca="1">IF(INDIRECT("Program!"&amp;ADDRESS(ROW(D30),$E$1*2+2))="","",INDIRECT("Program!"&amp;ADDRESS(ROW(D30),$E$1*2+2)))</f>
        <v>#REF!</v>
      </c>
      <c r="E30" s="4" t="e">
        <f ca="1">IF(INDIRECT("Program!"&amp;ADDRESS(ROW(E30)+43,$E$1*2+2))="","",INDIRECT("Program!"&amp;ADDRESS(ROW(E30)+43,$E$1*2+2)))</f>
        <v>#REF!</v>
      </c>
      <c r="F30" s="5" t="e">
        <f ca="1">IF(INDIRECT("Program!"&amp;ADDRESS(ROW(F30)+86,$E$1*2+2))="","",INDIRECT("Program!"&amp;ADDRESS(ROW(F30)+86,$E$1*2+2)))</f>
        <v>#REF!</v>
      </c>
      <c r="G30" s="5" t="e">
        <f ca="1">IF(INDIRECT("Program!"&amp;ADDRESS(ROW(G30)+86+43,$E$1*2+2))="","",INDIRECT("Program!"&amp;ADDRESS(ROW(G30)+86+43,$E$1*2+2)))</f>
        <v>#REF!</v>
      </c>
      <c r="H30" s="5" t="e">
        <f ca="1">IF(INDIRECT("Program!"&amp;ADDRESS(ROW(H30)+86+86,$E$1*2+2))="","",INDIRECT("Program!"&amp;ADDRESS(ROW(H30)+86+86,$E$1*2+2)))</f>
        <v>#REF!</v>
      </c>
      <c r="I30" s="134"/>
    </row>
    <row r="31" spans="1:13" ht="15" x14ac:dyDescent="0.2">
      <c r="A31" s="175"/>
      <c r="B31" s="177"/>
      <c r="C31" s="173"/>
      <c r="D31" s="8" t="e">
        <f ca="1">IF(INDIRECT("Program!"&amp;ADDRESS(ROW(D31),$E$1*2+2))="","",INDIRECT("Program!"&amp;ADDRESS(ROW(D31),$E$1*2+2))&amp;" Nolu Sınıf")</f>
        <v>#REF!</v>
      </c>
      <c r="E31" s="7" t="e">
        <f ca="1">IF(INDIRECT("Program!"&amp;ADDRESS(ROW(E31)+43,$E$1*2+2))="","",INDIRECT("Program!"&amp;ADDRESS(ROW(E31)+43,$E$1*2+2))&amp;" Nolu Sınıf")</f>
        <v>#REF!</v>
      </c>
      <c r="F31" s="8" t="e">
        <f ca="1">IF(INDIRECT("Program!"&amp;ADDRESS(ROW(F31)+86,$E$1*2+2))="","",INDIRECT("Program!"&amp;ADDRESS(ROW(F31)+86,$E$1*2+2))&amp;" Nolu Sınıf")</f>
        <v>#REF!</v>
      </c>
      <c r="G31" s="8" t="e">
        <f ca="1">IF(INDIRECT("Program!"&amp;ADDRESS(ROW(G31)+86+43,$E$1*2+2))="","",INDIRECT("Program!"&amp;ADDRESS(ROW(G31)+86+43,$E$1*2+2))&amp;" Nolu Sınıf")</f>
        <v>#REF!</v>
      </c>
      <c r="H31" s="8" t="e">
        <f ca="1">IF(INDIRECT("Program!"&amp;ADDRESS(ROW(H31)+86+86,$E$1*2+2))="","",INDIRECT("Program!"&amp;ADDRESS(ROW(H31)+86+86,$E$1*2+2))&amp;" Nolu Sınıf")</f>
        <v>#REF!</v>
      </c>
      <c r="I31" s="134"/>
    </row>
    <row r="32" spans="1:13" ht="15" x14ac:dyDescent="0.2">
      <c r="A32" s="175"/>
      <c r="B32" s="177"/>
      <c r="C32" s="171" t="s">
        <v>91</v>
      </c>
      <c r="D32" s="11" t="e">
        <f ca="1">IF(INDIRECT("Program!"&amp;ADDRESS(ROW(D32),$E$1*2+2))="","",INDIRECT("Program!"&amp;ADDRESS(ROW(D32),$E$1*2+2)))</f>
        <v>#REF!</v>
      </c>
      <c r="E32" s="4" t="s">
        <v>97</v>
      </c>
      <c r="F32" s="11" t="e">
        <f ca="1">IF(INDIRECT("Program!"&amp;ADDRESS(ROW(F32)+86,$E$1*2+2))="","",INDIRECT("Program!"&amp;ADDRESS(ROW(F32)+86,$E$1*2+2)))</f>
        <v>#REF!</v>
      </c>
      <c r="G32" s="11" t="e">
        <f ca="1">IF(INDIRECT("Program!"&amp;ADDRESS(ROW(G32)+86+43,$E$1*2+2))="","",INDIRECT("Program!"&amp;ADDRESS(ROW(G32)+86+43,$E$1*2+2)))</f>
        <v>#REF!</v>
      </c>
      <c r="H32" s="11" t="e">
        <f ca="1">IF(INDIRECT("Program!"&amp;ADDRESS(ROW(H32)+86+86,$E$1*2+2))="","",INDIRECT("Program!"&amp;ADDRESS(ROW(H32)+86+86,$E$1*2+2)))</f>
        <v>#REF!</v>
      </c>
      <c r="I32" s="134"/>
    </row>
    <row r="33" spans="1:9" ht="15" x14ac:dyDescent="0.2">
      <c r="A33" s="175"/>
      <c r="B33" s="177"/>
      <c r="C33" s="172"/>
      <c r="D33" s="5" t="e">
        <f ca="1">IF(INDIRECT("Program!"&amp;ADDRESS(ROW(D33),$E$1*2+2))="","",INDIRECT("Program!"&amp;ADDRESS(ROW(D33),$E$1*2+2)))</f>
        <v>#REF!</v>
      </c>
      <c r="E33" s="5" t="e">
        <f ca="1">IF(INDIRECT("Program!"&amp;ADDRESS(ROW(E33)+43,$E$1*2+2))="","",INDIRECT("Program!"&amp;ADDRESS(ROW(E33)+43,$E$1*2+2)))</f>
        <v>#REF!</v>
      </c>
      <c r="F33" s="5" t="e">
        <f ca="1">IF(INDIRECT("Program!"&amp;ADDRESS(ROW(F33)+86,$E$1*2+2))="","",INDIRECT("Program!"&amp;ADDRESS(ROW(F33)+86,$E$1*2+2)))</f>
        <v>#REF!</v>
      </c>
      <c r="G33" s="5" t="e">
        <f ca="1">IF(INDIRECT("Program!"&amp;ADDRESS(ROW(G33)+86+43,$E$1*2+2))="","",INDIRECT("Program!"&amp;ADDRESS(ROW(G33)+86+43,$E$1*2+2)))</f>
        <v>#REF!</v>
      </c>
      <c r="H33" s="5" t="e">
        <f ca="1">IF(INDIRECT("Program!"&amp;ADDRESS(ROW(H33)+86+86,$E$1*2+2))="","",INDIRECT("Program!"&amp;ADDRESS(ROW(H33)+86+86,$E$1*2+2)))</f>
        <v>#REF!</v>
      </c>
      <c r="I33" s="134"/>
    </row>
    <row r="34" spans="1:9" ht="15" x14ac:dyDescent="0.2">
      <c r="A34" s="175"/>
      <c r="B34" s="177"/>
      <c r="C34" s="173"/>
      <c r="D34" s="8" t="e">
        <f ca="1">IF(INDIRECT("Program!"&amp;ADDRESS(ROW(D34),$E$1*2+2))="","",INDIRECT("Program!"&amp;ADDRESS(ROW(D34),$E$1*2+2))&amp;" Nolu Sınıf")</f>
        <v>#REF!</v>
      </c>
      <c r="E34" s="8" t="e">
        <f ca="1">IF(INDIRECT("Program!"&amp;ADDRESS(ROW(E34)+43,$E$1*2+2))="","",INDIRECT("Program!"&amp;ADDRESS(ROW(E34)+43,$E$1*2+2))&amp;" Nolu Sınıf")</f>
        <v>#REF!</v>
      </c>
      <c r="F34" s="8" t="e">
        <f ca="1">IF(INDIRECT("Program!"&amp;ADDRESS(ROW(F34)+86,$E$1*2+2))="","",INDIRECT("Program!"&amp;ADDRESS(ROW(F34)+86,$E$1*2+2))&amp;" Nolu Sınıf")</f>
        <v>#REF!</v>
      </c>
      <c r="G34" s="8" t="e">
        <f ca="1">IF(INDIRECT("Program!"&amp;ADDRESS(ROW(G34)+86+43,$E$1*2+2))="","",INDIRECT("Program!"&amp;ADDRESS(ROW(G34)+86+43,$E$1*2+2))&amp;" Nolu Sınıf")</f>
        <v>#REF!</v>
      </c>
      <c r="H34" s="8" t="e">
        <f ca="1">IF(INDIRECT("Program!"&amp;ADDRESS(ROW(H34)+86+86,$E$1*2+2))="","",INDIRECT("Program!"&amp;ADDRESS(ROW(H34)+86+86,$E$1*2+2))&amp;" Nolu Sınıf")</f>
        <v>#REF!</v>
      </c>
      <c r="I34" s="134"/>
    </row>
    <row r="35" spans="1:9" ht="15" x14ac:dyDescent="0.2">
      <c r="A35" s="175"/>
      <c r="B35" s="177"/>
      <c r="C35" s="171" t="s">
        <v>92</v>
      </c>
      <c r="D35" s="11" t="e">
        <f ca="1">IF(INDIRECT("Program!"&amp;ADDRESS(ROW(D35),$E$1*2+2))="","",INDIRECT("Program!"&amp;ADDRESS(ROW(D35),$E$1*2+2)))</f>
        <v>#REF!</v>
      </c>
      <c r="E35" s="4" t="s">
        <v>97</v>
      </c>
      <c r="F35" s="11" t="e">
        <f ca="1">IF(INDIRECT("Program!"&amp;ADDRESS(ROW(F35)+86,$E$1*2+2))="","",INDIRECT("Program!"&amp;ADDRESS(ROW(F35)+86,$E$1*2+2)))</f>
        <v>#REF!</v>
      </c>
      <c r="G35" s="11" t="e">
        <f ca="1">IF(INDIRECT("Program!"&amp;ADDRESS(ROW(G35)+86+43,$E$1*2+2))="","",INDIRECT("Program!"&amp;ADDRESS(ROW(G35)+86+43,$E$1*2+2)))</f>
        <v>#REF!</v>
      </c>
      <c r="H35" s="11" t="e">
        <f ca="1">IF(INDIRECT("Program!"&amp;ADDRESS(ROW(H35)+86+86,$E$1*2+2))="","",INDIRECT("Program!"&amp;ADDRESS(ROW(H35)+86+86,$E$1*2+2)))</f>
        <v>#REF!</v>
      </c>
      <c r="I35" s="134"/>
    </row>
    <row r="36" spans="1:9" ht="15" x14ac:dyDescent="0.2">
      <c r="A36" s="175"/>
      <c r="B36" s="177"/>
      <c r="C36" s="172"/>
      <c r="D36" s="5" t="e">
        <f ca="1">IF(INDIRECT("Program!"&amp;ADDRESS(ROW(D36),$E$1*2+2))="","",INDIRECT("Program!"&amp;ADDRESS(ROW(D36),$E$1*2+2)))</f>
        <v>#REF!</v>
      </c>
      <c r="E36" s="5" t="e">
        <f ca="1">IF(INDIRECT("Program!"&amp;ADDRESS(ROW(E36)+43,$E$1*2+2))="","",INDIRECT("Program!"&amp;ADDRESS(ROW(E36)+43,$E$1*2+2)))</f>
        <v>#REF!</v>
      </c>
      <c r="F36" s="5" t="e">
        <f ca="1">IF(INDIRECT("Program!"&amp;ADDRESS(ROW(F36)+86,$E$1*2+2))="","",INDIRECT("Program!"&amp;ADDRESS(ROW(F36)+86,$E$1*2+2)))</f>
        <v>#REF!</v>
      </c>
      <c r="G36" s="5" t="e">
        <f ca="1">IF(INDIRECT("Program!"&amp;ADDRESS(ROW(G36)+86+43,$E$1*2+2))="","",INDIRECT("Program!"&amp;ADDRESS(ROW(G36)+86+43,$E$1*2+2)))</f>
        <v>#REF!</v>
      </c>
      <c r="H36" s="5" t="e">
        <f ca="1">IF(INDIRECT("Program!"&amp;ADDRESS(ROW(H36)+86+86,$E$1*2+2))="","",INDIRECT("Program!"&amp;ADDRESS(ROW(H36)+86+86,$E$1*2+2)))</f>
        <v>#REF!</v>
      </c>
      <c r="I36" s="134"/>
    </row>
    <row r="37" spans="1:9" ht="15" x14ac:dyDescent="0.2">
      <c r="A37" s="175"/>
      <c r="B37" s="177"/>
      <c r="C37" s="173"/>
      <c r="D37" s="8" t="e">
        <f ca="1">IF(INDIRECT("Program!"&amp;ADDRESS(ROW(D37),$E$1*2+2))="","",INDIRECT("Program!"&amp;ADDRESS(ROW(D37),$E$1*2+2))&amp;" Nolu Sınıf")</f>
        <v>#REF!</v>
      </c>
      <c r="E37" s="8" t="e">
        <f ca="1">IF(INDIRECT("Program!"&amp;ADDRESS(ROW(E37)+43,$E$1*2+2))="","",INDIRECT("Program!"&amp;ADDRESS(ROW(E37)+43,$E$1*2+2))&amp;" Nolu Sınıf")</f>
        <v>#REF!</v>
      </c>
      <c r="F37" s="8" t="e">
        <f ca="1">IF(INDIRECT("Program!"&amp;ADDRESS(ROW(F37)+86,$E$1*2+2))="","",INDIRECT("Program!"&amp;ADDRESS(ROW(F37)+86,$E$1*2+2))&amp;" Nolu Sınıf")</f>
        <v>#REF!</v>
      </c>
      <c r="G37" s="8" t="e">
        <f ca="1">IF(INDIRECT("Program!"&amp;ADDRESS(ROW(G37)+86+43,$E$1*2+2))="","",INDIRECT("Program!"&amp;ADDRESS(ROW(G37)+86+43,$E$1*2+2))&amp;" Nolu Sınıf")</f>
        <v>#REF!</v>
      </c>
      <c r="H37" s="8" t="e">
        <f ca="1">IF(INDIRECT("Program!"&amp;ADDRESS(ROW(H37)+86+86,$E$1*2+2))="","",INDIRECT("Program!"&amp;ADDRESS(ROW(H37)+86+86,$E$1*2+2))&amp;" Nolu Sınıf")</f>
        <v>#REF!</v>
      </c>
      <c r="I37" s="134"/>
    </row>
    <row r="38" spans="1:9" ht="15" x14ac:dyDescent="0.2">
      <c r="A38" s="175"/>
      <c r="B38" s="177"/>
      <c r="C38" s="171" t="s">
        <v>93</v>
      </c>
      <c r="D38" s="11" t="e">
        <f ca="1">IF(INDIRECT("Program!"&amp;ADDRESS(ROW(D38),$E$1*2+2))="","",INDIRECT("Program!"&amp;ADDRESS(ROW(D38),$E$1*2+2)))</f>
        <v>#REF!</v>
      </c>
      <c r="E38" s="4" t="s">
        <v>97</v>
      </c>
      <c r="F38" s="11" t="e">
        <f ca="1">IF(INDIRECT("Program!"&amp;ADDRESS(ROW(F38)+86,$E$1*2+2))="","",INDIRECT("Program!"&amp;ADDRESS(ROW(F38)+86,$E$1*2+2)))</f>
        <v>#REF!</v>
      </c>
      <c r="G38" s="11" t="e">
        <f ca="1">IF(INDIRECT("Program!"&amp;ADDRESS(ROW(G38)+86+43,$E$1*2+2))="","",INDIRECT("Program!"&amp;ADDRESS(ROW(G38)+86+43,$E$1*2+2)))</f>
        <v>#REF!</v>
      </c>
      <c r="H38" s="11" t="e">
        <f ca="1">IF(INDIRECT("Program!"&amp;ADDRESS(ROW(H38)+86+86,$E$1*2+2))="","",INDIRECT("Program!"&amp;ADDRESS(ROW(H38)+86+86,$E$1*2+2)))</f>
        <v>#REF!</v>
      </c>
      <c r="I38" s="134"/>
    </row>
    <row r="39" spans="1:9" ht="15" x14ac:dyDescent="0.2">
      <c r="A39" s="175"/>
      <c r="B39" s="177"/>
      <c r="C39" s="172"/>
      <c r="D39" s="5" t="e">
        <f ca="1">IF(INDIRECT("Program!"&amp;ADDRESS(ROW(D39),$E$1*2+2))="","",INDIRECT("Program!"&amp;ADDRESS(ROW(D39),$E$1*2+2)))</f>
        <v>#REF!</v>
      </c>
      <c r="E39" s="5" t="e">
        <f ca="1">IF(INDIRECT("Program!"&amp;ADDRESS(ROW(E39)+43,$E$1*2+2))="","",INDIRECT("Program!"&amp;ADDRESS(ROW(E39)+43,$E$1*2+2)))</f>
        <v>#REF!</v>
      </c>
      <c r="F39" s="5" t="e">
        <f ca="1">IF(INDIRECT("Program!"&amp;ADDRESS(ROW(F39)+86,$E$1*2+2))="","",INDIRECT("Program!"&amp;ADDRESS(ROW(F39)+86,$E$1*2+2)))</f>
        <v>#REF!</v>
      </c>
      <c r="G39" s="5" t="e">
        <f ca="1">IF(INDIRECT("Program!"&amp;ADDRESS(ROW(G39)+86+43,$E$1*2+2))="","",INDIRECT("Program!"&amp;ADDRESS(ROW(G39)+86+43,$E$1*2+2)))</f>
        <v>#REF!</v>
      </c>
      <c r="H39" s="5" t="e">
        <f ca="1">IF(INDIRECT("Program!"&amp;ADDRESS(ROW(H39)+86+86,$E$1*2+2))="","",INDIRECT("Program!"&amp;ADDRESS(ROW(H39)+86+86,$E$1*2+2)))</f>
        <v>#REF!</v>
      </c>
      <c r="I39" s="134"/>
    </row>
    <row r="40" spans="1:9" ht="15" x14ac:dyDescent="0.2">
      <c r="A40" s="175"/>
      <c r="B40" s="177"/>
      <c r="C40" s="173"/>
      <c r="D40" s="8" t="e">
        <f ca="1">IF(INDIRECT("Program!"&amp;ADDRESS(ROW(D40),$E$1*2+2))="","",INDIRECT("Program!"&amp;ADDRESS(ROW(D40),$E$1*2+2))&amp;" Nolu Sınıf")</f>
        <v>#REF!</v>
      </c>
      <c r="E40" s="8" t="e">
        <f ca="1">IF(INDIRECT("Program!"&amp;ADDRESS(ROW(E40)+43,$E$1*2+2))="","",INDIRECT("Program!"&amp;ADDRESS(ROW(E40)+43,$E$1*2+2))&amp;" Nolu Sınıf")</f>
        <v>#REF!</v>
      </c>
      <c r="F40" s="8" t="e">
        <f ca="1">IF(INDIRECT("Program!"&amp;ADDRESS(ROW(F40)+86,$E$1*2+2))="","",INDIRECT("Program!"&amp;ADDRESS(ROW(F40)+86,$E$1*2+2))&amp;" Nolu Sınıf")</f>
        <v>#REF!</v>
      </c>
      <c r="G40" s="8" t="e">
        <f ca="1">IF(INDIRECT("Program!"&amp;ADDRESS(ROW(G40)+86+43,$E$1*2+2))="","",INDIRECT("Program!"&amp;ADDRESS(ROW(G40)+86+43,$E$1*2+2))&amp;" Nolu Sınıf")</f>
        <v>#REF!</v>
      </c>
      <c r="H40" s="8" t="e">
        <f ca="1">IF(INDIRECT("Program!"&amp;ADDRESS(ROW(H40)+86+86,$E$1*2+2))="","",INDIRECT("Program!"&amp;ADDRESS(ROW(H40)+86+86,$E$1*2+2))&amp;" Nolu Sınıf")</f>
        <v>#REF!</v>
      </c>
      <c r="I40" s="134"/>
    </row>
    <row r="41" spans="1:9" ht="15" x14ac:dyDescent="0.2">
      <c r="A41" s="175"/>
      <c r="B41" s="177"/>
      <c r="C41" s="171" t="s">
        <v>94</v>
      </c>
      <c r="D41" s="11" t="e">
        <f ca="1">IF(INDIRECT("Program!"&amp;ADDRESS(ROW(D41),$E$1*2+2))="","",INDIRECT("Program!"&amp;ADDRESS(ROW(D41),$E$1*2+2)))</f>
        <v>#REF!</v>
      </c>
      <c r="E41" s="4" t="s">
        <v>97</v>
      </c>
      <c r="F41" s="11" t="e">
        <f ca="1">IF(INDIRECT("Program!"&amp;ADDRESS(ROW(F41)+86,$E$1*2+2))="","",INDIRECT("Program!"&amp;ADDRESS(ROW(F41)+86,$E$1*2+2)))</f>
        <v>#REF!</v>
      </c>
      <c r="G41" s="11" t="e">
        <f t="shared" ref="G41:G45" ca="1" si="0">IF(INDIRECT("Program!"&amp;ADDRESS(ROW(G41)+86+43,$E$1*2+2))="","",INDIRECT("Program!"&amp;ADDRESS(ROW(G41)+86+43,$E$1*2+2)))</f>
        <v>#REF!</v>
      </c>
      <c r="H41" s="11" t="e">
        <f ca="1">IF(INDIRECT("Program!"&amp;ADDRESS(ROW(H41)+86+86,$E$1*2+2))="","",INDIRECT("Program!"&amp;ADDRESS(ROW(H41)+86+86,$E$1*2+2)))</f>
        <v>#REF!</v>
      </c>
      <c r="I41" s="134"/>
    </row>
    <row r="42" spans="1:9" ht="15" x14ac:dyDescent="0.2">
      <c r="A42" s="175"/>
      <c r="B42" s="177"/>
      <c r="C42" s="172"/>
      <c r="D42" s="5" t="e">
        <f ca="1">IF(INDIRECT("Program!"&amp;ADDRESS(ROW(D42),$E$1*2+2))="","",INDIRECT("Program!"&amp;ADDRESS(ROW(D42),$E$1*2+2)))</f>
        <v>#REF!</v>
      </c>
      <c r="E42" s="5" t="e">
        <f ca="1">IF(INDIRECT("Program!"&amp;ADDRESS(ROW(E42)+43,$E$1*2+2))="","",INDIRECT("Program!"&amp;ADDRESS(ROW(E42)+43,$E$1*2+2)))</f>
        <v>#REF!</v>
      </c>
      <c r="F42" s="5" t="e">
        <f ca="1">IF(INDIRECT("Program!"&amp;ADDRESS(ROW(F42)+86,$E$1*2+2))="","",INDIRECT("Program!"&amp;ADDRESS(ROW(F42)+86,$E$1*2+2)))</f>
        <v>#REF!</v>
      </c>
      <c r="G42" s="5" t="e">
        <f t="shared" ca="1" si="0"/>
        <v>#REF!</v>
      </c>
      <c r="H42" s="5" t="e">
        <f ca="1">IF(INDIRECT("Program!"&amp;ADDRESS(ROW(H42)+86+86,$E$1*2+2))="","",INDIRECT("Program!"&amp;ADDRESS(ROW(H42)+86+86,$E$1*2+2)))</f>
        <v>#REF!</v>
      </c>
      <c r="I42" s="134"/>
    </row>
    <row r="43" spans="1:9" ht="15" x14ac:dyDescent="0.2">
      <c r="A43" s="175"/>
      <c r="B43" s="177"/>
      <c r="C43" s="173"/>
      <c r="D43" s="8" t="e">
        <f ca="1">IF(INDIRECT("Program!"&amp;ADDRESS(ROW(D43),$E$1*2+2))="","",INDIRECT("Program!"&amp;ADDRESS(ROW(D43),$E$1*2+2))&amp;" Nolu Sınıf")</f>
        <v>#REF!</v>
      </c>
      <c r="E43" s="8" t="e">
        <f ca="1">IF(INDIRECT("Program!"&amp;ADDRESS(ROW(E43)+43,$E$1*2+2))="","",INDIRECT("Program!"&amp;ADDRESS(ROW(E43)+43,$E$1*2+2))&amp;" Nolu Sınıf")</f>
        <v>#REF!</v>
      </c>
      <c r="F43" s="8" t="e">
        <f ca="1">IF(INDIRECT("Program!"&amp;ADDRESS(ROW(F43)+86,$E$1*2+2))="","",INDIRECT("Program!"&amp;ADDRESS(ROW(F43)+86,$E$1*2+2))&amp;" Nolu Sınıf")</f>
        <v>#REF!</v>
      </c>
      <c r="G43" s="8" t="e">
        <f ca="1">IF(INDIRECT("Program!"&amp;ADDRESS(ROW(G43)+86+43,$E$1*2+2))="","",INDIRECT("Program!"&amp;ADDRESS(ROW(G43)+86+43,$E$1*2+2))&amp;" Nolu Sınıf")</f>
        <v>#REF!</v>
      </c>
      <c r="H43" s="8" t="e">
        <f ca="1">IF(INDIRECT("Program!"&amp;ADDRESS(ROW(H43)+86+86,$E$1*2+2))="","",INDIRECT("Program!"&amp;ADDRESS(ROW(H43)+86+86,$E$1*2+2))&amp;" Nolu Sınıf")</f>
        <v>#REF!</v>
      </c>
      <c r="I43" s="134"/>
    </row>
    <row r="44" spans="1:9" ht="15" x14ac:dyDescent="0.2">
      <c r="A44" s="175"/>
      <c r="B44" s="177"/>
      <c r="C44" s="171" t="s">
        <v>95</v>
      </c>
      <c r="D44" s="11" t="e">
        <f ca="1">IF(INDIRECT("Program!"&amp;ADDRESS(ROW(D44),$E$1*2+2))="","",INDIRECT("Program!"&amp;ADDRESS(ROW(D44),$E$1*2+2)))</f>
        <v>#REF!</v>
      </c>
      <c r="E44" s="4" t="s">
        <v>97</v>
      </c>
      <c r="F44" s="11" t="e">
        <f ca="1">IF(INDIRECT("Program!"&amp;ADDRESS(ROW(F44)+86,$E$1*2+2))="","",INDIRECT("Program!"&amp;ADDRESS(ROW(F44)+86,$E$1*2+2)))</f>
        <v>#REF!</v>
      </c>
      <c r="G44" s="11" t="e">
        <f t="shared" ca="1" si="0"/>
        <v>#REF!</v>
      </c>
      <c r="H44" s="11" t="e">
        <f ca="1">IF(INDIRECT("Program!"&amp;ADDRESS(ROW(H44)+86+86,$E$1*2+2))="","",INDIRECT("Program!"&amp;ADDRESS(ROW(H44)+86+86,$E$1*2+2)))</f>
        <v>#REF!</v>
      </c>
      <c r="I44" s="134"/>
    </row>
    <row r="45" spans="1:9" ht="15" x14ac:dyDescent="0.2">
      <c r="A45" s="175"/>
      <c r="B45" s="177"/>
      <c r="C45" s="172"/>
      <c r="D45" s="5" t="e">
        <f ca="1">IF(INDIRECT("Program!"&amp;ADDRESS(ROW(D45),$E$1*2+2))="","",INDIRECT("Program!"&amp;ADDRESS(ROW(D45),$E$1*2+2)))</f>
        <v>#REF!</v>
      </c>
      <c r="E45" s="5" t="e">
        <f ca="1">IF(INDIRECT("Program!"&amp;ADDRESS(ROW(E45)+43,$E$1*2+2))="","",INDIRECT("Program!"&amp;ADDRESS(ROW(E45)+43,$E$1*2+2)))</f>
        <v>#REF!</v>
      </c>
      <c r="F45" s="5" t="e">
        <f ca="1">IF(INDIRECT("Program!"&amp;ADDRESS(ROW(F45)+86,$E$1*2+2))="","",INDIRECT("Program!"&amp;ADDRESS(ROW(F45)+86,$E$1*2+2)))</f>
        <v>#REF!</v>
      </c>
      <c r="G45" s="5" t="e">
        <f t="shared" ca="1" si="0"/>
        <v>#REF!</v>
      </c>
      <c r="H45" s="5" t="e">
        <f ca="1">IF(INDIRECT("Program!"&amp;ADDRESS(ROW(H45)+86+86,$E$1*2+2))="","",INDIRECT("Program!"&amp;ADDRESS(ROW(H45)+86+86,$E$1*2+2)))</f>
        <v>#REF!</v>
      </c>
      <c r="I45" s="134"/>
    </row>
    <row r="46" spans="1:9" ht="15.75" thickBot="1" x14ac:dyDescent="0.25">
      <c r="A46" s="175"/>
      <c r="B46" s="177"/>
      <c r="C46" s="179"/>
      <c r="D46" s="8" t="e">
        <f ca="1">IF(INDIRECT("Program!"&amp;ADDRESS(ROW(D46),$E$1*2+2))="","",INDIRECT("Program!"&amp;ADDRESS(ROW(D46),$E$1*2+2))&amp;" Nolu Sınıf")</f>
        <v>#REF!</v>
      </c>
      <c r="E46" s="8" t="e">
        <f ca="1">IF(INDIRECT("Program!"&amp;ADDRESS(ROW(E46)+43,$E$1*2+2))="","",INDIRECT("Program!"&amp;ADDRESS(ROW(E46)+43,$E$1*2+2))&amp;" Nolu Sınıf")</f>
        <v>#REF!</v>
      </c>
      <c r="F46" s="8" t="e">
        <f ca="1">IF(INDIRECT("Program!"&amp;ADDRESS(ROW(F46)+86,$E$1*2+2))="","",INDIRECT("Program!"&amp;ADDRESS(ROW(F46)+86,$E$1*2+2))&amp;" Nolu Sınıf")</f>
        <v>#REF!</v>
      </c>
      <c r="G46" s="8" t="e">
        <f ca="1">IF(INDIRECT("Program!"&amp;ADDRESS(ROW(G46)+86+43,$E$1*2+2))="","",INDIRECT("Program!"&amp;ADDRESS(ROW(G46)+86+43,$E$1*2+2))&amp;" Nolu Sınıf")</f>
        <v>#REF!</v>
      </c>
      <c r="H46" s="8" t="e">
        <f ca="1">IF(INDIRECT("Program!"&amp;ADDRESS(ROW(H46)+86+86,$E$1*2+2))="","",INDIRECT("Program!"&amp;ADDRESS(ROW(H46)+86+86,$E$1*2+2))&amp;" Nolu Sınıf")</f>
        <v>#REF!</v>
      </c>
      <c r="I46" s="134"/>
    </row>
    <row r="47" spans="1:9" x14ac:dyDescent="0.2">
      <c r="E47" s="1" t="s">
        <v>7</v>
      </c>
      <c r="F47" s="1">
        <f ca="1">TODAY()</f>
        <v>45187</v>
      </c>
      <c r="G47" s="134" t="s">
        <v>6</v>
      </c>
    </row>
    <row r="48" spans="1:9" ht="18.75" thickBot="1" x14ac:dyDescent="0.25">
      <c r="E48" s="1"/>
      <c r="F48" s="1"/>
      <c r="G48" s="174"/>
      <c r="H48" s="174"/>
    </row>
    <row r="49" spans="1:9" ht="18.75" thickBot="1" x14ac:dyDescent="0.25">
      <c r="A49" s="175" t="s">
        <v>120</v>
      </c>
      <c r="B49" s="178" t="e">
        <f ca="1">INDIRECT("Program!"&amp;ADDRESS(2,$E$1*2+3))&amp;". Sınıf ("&amp;INDIRECT("Program!"&amp;ADDRESS(3,$E$1*2+3))&amp;" Nolu Derslik)"</f>
        <v>#REF!</v>
      </c>
      <c r="C49" s="2"/>
      <c r="D49" s="145" t="s">
        <v>0</v>
      </c>
      <c r="E49" s="146" t="s">
        <v>1</v>
      </c>
      <c r="F49" s="157" t="s">
        <v>2</v>
      </c>
      <c r="G49" s="146" t="s">
        <v>3</v>
      </c>
      <c r="H49" s="147" t="s">
        <v>4</v>
      </c>
      <c r="I49" s="147" t="s">
        <v>8</v>
      </c>
    </row>
    <row r="50" spans="1:9" ht="15" customHeight="1" x14ac:dyDescent="0.2">
      <c r="A50" s="175"/>
      <c r="B50" s="178"/>
      <c r="C50" s="164" t="s">
        <v>82</v>
      </c>
      <c r="D50" s="30" t="e">
        <f t="shared" ref="D50:D58" ca="1" si="1">IF(INDIRECT("Program!"&amp;ADDRESS(ROW(D4),$E$1*2+3))="","",INDIRECT("Program!"&amp;ADDRESS(ROW(D4),$E$1*2+3)))</f>
        <v>#REF!</v>
      </c>
      <c r="E50" s="131"/>
      <c r="F50" s="135"/>
      <c r="G50" s="22" t="e">
        <f ca="1">IF(INDIRECT("Program!"&amp;ADDRESS(ROW(G4)+86+43,$E$1*2+3))="","",INDIRECT("Program!"&amp;ADDRESS(ROW(G4)+86+43,$E$1*2+3)))</f>
        <v>#REF!</v>
      </c>
      <c r="H50" s="31" t="e">
        <f t="shared" ref="H50:H52" ca="1" si="2">IF(INDIRECT("Program!"&amp;ADDRESS(ROW(H4)+86+86,$E$1*2+3))="","",INDIRECT("Program!"&amp;ADDRESS(ROW(H4)+86+86,$E$1*2+3)))</f>
        <v>#REF!</v>
      </c>
      <c r="I50" s="31" t="e">
        <f t="shared" ref="I50:I61" ca="1" si="3">IF(INDIRECT("Program!"&amp;ADDRESS(ROW(I4)+43+86+86,$E$1*2+3))="","",INDIRECT("Program!"&amp;ADDRESS(ROW(I4)+43+86+86,$E$1*2+3)))</f>
        <v>#REF!</v>
      </c>
    </row>
    <row r="51" spans="1:9" ht="15" customHeight="1" x14ac:dyDescent="0.2">
      <c r="A51" s="175"/>
      <c r="B51" s="178"/>
      <c r="C51" s="164"/>
      <c r="D51" s="30" t="e">
        <f t="shared" ca="1" si="1"/>
        <v>#REF!</v>
      </c>
      <c r="E51" s="1"/>
      <c r="F51" s="136"/>
      <c r="G51" s="22" t="e">
        <f ca="1">IF(INDIRECT("Program!"&amp;ADDRESS(ROW(G5)+86+43,$E$1*2+3))="","",INDIRECT("Program!"&amp;ADDRESS(ROW(G5)+86+43,$E$1*2+3)))</f>
        <v>#REF!</v>
      </c>
      <c r="H51" s="31" t="e">
        <f t="shared" ca="1" si="2"/>
        <v>#REF!</v>
      </c>
      <c r="I51" s="31" t="e">
        <f t="shared" ca="1" si="3"/>
        <v>#REF!</v>
      </c>
    </row>
    <row r="52" spans="1:9" ht="15" customHeight="1" x14ac:dyDescent="0.2">
      <c r="A52" s="175"/>
      <c r="B52" s="178"/>
      <c r="C52" s="165"/>
      <c r="D52" s="15" t="e">
        <f t="shared" ca="1" si="1"/>
        <v>#REF!</v>
      </c>
      <c r="E52" s="133" t="e">
        <f ca="1">IF(INDIRECT("Program!"&amp;ADDRESS(ROW(E6)+43,$E$1*2+3))="","",INDIRECT("Program!"&amp;ADDRESS(ROW(E6)+43,$E$1*2+3)))</f>
        <v>#REF!</v>
      </c>
      <c r="F52" s="151"/>
      <c r="G52" s="16" t="e">
        <f ca="1">IF(INDIRECT("Program!"&amp;ADDRESS(ROW(G6)+86+43,$E$1*2+3))="","",INDIRECT("Program!"&amp;ADDRESS(ROW(G6)+86+43,$E$1*2+3)))</f>
        <v>#REF!</v>
      </c>
      <c r="H52" s="17" t="e">
        <f t="shared" ca="1" si="2"/>
        <v>#REF!</v>
      </c>
      <c r="I52" s="17" t="e">
        <f t="shared" ca="1" si="3"/>
        <v>#REF!</v>
      </c>
    </row>
    <row r="53" spans="1:9" ht="35.25" customHeight="1" x14ac:dyDescent="0.2">
      <c r="A53" s="175"/>
      <c r="B53" s="178"/>
      <c r="C53" s="163" t="s">
        <v>83</v>
      </c>
      <c r="D53" s="19" t="e">
        <f t="shared" ca="1" si="1"/>
        <v>#REF!</v>
      </c>
      <c r="E53" s="22" t="s">
        <v>113</v>
      </c>
      <c r="F53" s="11"/>
      <c r="G53" s="11"/>
      <c r="H53" s="11"/>
      <c r="I53" s="21" t="e">
        <f t="shared" ca="1" si="3"/>
        <v>#REF!</v>
      </c>
    </row>
    <row r="54" spans="1:9" ht="15" customHeight="1" x14ac:dyDescent="0.2">
      <c r="A54" s="175"/>
      <c r="B54" s="178"/>
      <c r="C54" s="164"/>
      <c r="D54" s="30" t="e">
        <f t="shared" ca="1" si="1"/>
        <v>#REF!</v>
      </c>
      <c r="E54" s="1" t="s">
        <v>100</v>
      </c>
      <c r="F54" s="5"/>
      <c r="G54" s="5"/>
      <c r="H54" s="5"/>
      <c r="I54" s="31" t="e">
        <f t="shared" ca="1" si="3"/>
        <v>#REF!</v>
      </c>
    </row>
    <row r="55" spans="1:9" ht="15" x14ac:dyDescent="0.2">
      <c r="A55" s="175"/>
      <c r="B55" s="178"/>
      <c r="C55" s="165"/>
      <c r="D55" s="15" t="e">
        <f t="shared" ca="1" si="1"/>
        <v>#REF!</v>
      </c>
      <c r="E55" s="16" t="e">
        <f ca="1">IF(INDIRECT("Program!"&amp;ADDRESS(ROW(E9)+43,$E$1*2+3))="","",INDIRECT("Program!"&amp;ADDRESS(ROW(E9)+43,$E$1*2+3)))</f>
        <v>#REF!</v>
      </c>
      <c r="F55" s="8"/>
      <c r="G55" s="8"/>
      <c r="H55" s="8"/>
      <c r="I55" s="17" t="e">
        <f t="shared" ca="1" si="3"/>
        <v>#REF!</v>
      </c>
    </row>
    <row r="56" spans="1:9" ht="33.75" customHeight="1" x14ac:dyDescent="0.2">
      <c r="A56" s="175"/>
      <c r="B56" s="178"/>
      <c r="C56" s="163" t="s">
        <v>84</v>
      </c>
      <c r="D56" s="19" t="e">
        <f t="shared" ca="1" si="1"/>
        <v>#REF!</v>
      </c>
      <c r="E56" s="22" t="s">
        <v>113</v>
      </c>
      <c r="F56" s="11"/>
      <c r="G56" s="11"/>
      <c r="H56" s="11"/>
      <c r="I56" s="21" t="e">
        <f t="shared" ca="1" si="3"/>
        <v>#REF!</v>
      </c>
    </row>
    <row r="57" spans="1:9" ht="15" x14ac:dyDescent="0.2">
      <c r="A57" s="175"/>
      <c r="B57" s="178"/>
      <c r="C57" s="164"/>
      <c r="D57" s="30" t="e">
        <f t="shared" ca="1" si="1"/>
        <v>#REF!</v>
      </c>
      <c r="E57" s="1" t="s">
        <v>100</v>
      </c>
      <c r="F57" s="5"/>
      <c r="G57" s="5"/>
      <c r="H57" s="5"/>
      <c r="I57" s="31" t="e">
        <f t="shared" ca="1" si="3"/>
        <v>#REF!</v>
      </c>
    </row>
    <row r="58" spans="1:9" ht="15" customHeight="1" x14ac:dyDescent="0.2">
      <c r="A58" s="175"/>
      <c r="B58" s="178"/>
      <c r="C58" s="165"/>
      <c r="D58" s="15" t="e">
        <f t="shared" ca="1" si="1"/>
        <v>#REF!</v>
      </c>
      <c r="E58" s="16" t="e">
        <f ca="1">IF(INDIRECT("Program!"&amp;ADDRESS(ROW(E12)+43,$E$1*2+3))="","",INDIRECT("Program!"&amp;ADDRESS(ROW(E12)+43,$E$1*2+3)))</f>
        <v>#REF!</v>
      </c>
      <c r="F58" s="8"/>
      <c r="G58" s="8"/>
      <c r="H58" s="8"/>
      <c r="I58" s="17" t="e">
        <f t="shared" ca="1" si="3"/>
        <v>#REF!</v>
      </c>
    </row>
    <row r="59" spans="1:9" ht="39" customHeight="1" x14ac:dyDescent="0.2">
      <c r="A59" s="175"/>
      <c r="B59" s="178"/>
      <c r="C59" s="166" t="s">
        <v>85</v>
      </c>
      <c r="D59" s="158" t="s">
        <v>108</v>
      </c>
      <c r="E59" s="18" t="s">
        <v>113</v>
      </c>
      <c r="F59" s="11"/>
      <c r="G59" s="11"/>
      <c r="H59" s="11"/>
      <c r="I59" s="21" t="e">
        <f t="shared" ca="1" si="3"/>
        <v>#REF!</v>
      </c>
    </row>
    <row r="60" spans="1:9" ht="15" customHeight="1" x14ac:dyDescent="0.2">
      <c r="A60" s="175"/>
      <c r="B60" s="178"/>
      <c r="C60" s="164"/>
      <c r="D60" s="22" t="s">
        <v>104</v>
      </c>
      <c r="E60" s="1" t="s">
        <v>100</v>
      </c>
      <c r="F60" s="5"/>
      <c r="G60" s="5"/>
      <c r="H60" s="5"/>
      <c r="I60" s="31" t="e">
        <f t="shared" ca="1" si="3"/>
        <v>#REF!</v>
      </c>
    </row>
    <row r="61" spans="1:9" ht="15" customHeight="1" x14ac:dyDescent="0.2">
      <c r="A61" s="175"/>
      <c r="B61" s="178"/>
      <c r="C61" s="165"/>
      <c r="D61" s="15" t="e">
        <f ca="1">IF(INDIRECT("Program!"&amp;ADDRESS(ROW(D19),$E$1*2+3))="","",INDIRECT("Program!"&amp;ADDRESS(ROW(D19),$E$1*2+3)))</f>
        <v>#REF!</v>
      </c>
      <c r="E61" s="133" t="e">
        <f t="shared" ref="E61" ca="1" si="4">IF(INDIRECT("Program!"&amp;ADDRESS(ROW(E15)+43,$E$1*2+3))="","",INDIRECT("Program!"&amp;ADDRESS(ROW(E15)+43,$E$1*2+3)))</f>
        <v>#REF!</v>
      </c>
      <c r="F61" s="8"/>
      <c r="G61" s="8"/>
      <c r="H61" s="8"/>
      <c r="I61" s="17" t="e">
        <f t="shared" ca="1" si="3"/>
        <v>#REF!</v>
      </c>
    </row>
    <row r="62" spans="1:9" x14ac:dyDescent="0.2">
      <c r="A62" s="175"/>
      <c r="B62" s="178"/>
      <c r="C62" s="3"/>
      <c r="D62" s="32"/>
      <c r="E62" s="32"/>
      <c r="F62" s="32"/>
      <c r="G62" s="32"/>
      <c r="H62" s="33"/>
      <c r="I62" s="33"/>
    </row>
    <row r="63" spans="1:9" ht="30" x14ac:dyDescent="0.2">
      <c r="A63" s="175"/>
      <c r="B63" s="178"/>
      <c r="C63" s="166" t="s">
        <v>86</v>
      </c>
      <c r="D63" s="135" t="s">
        <v>108</v>
      </c>
      <c r="E63" s="135" t="s">
        <v>118</v>
      </c>
      <c r="F63" s="20" t="s">
        <v>98</v>
      </c>
      <c r="G63" s="20" t="s">
        <v>114</v>
      </c>
      <c r="H63" s="11" t="s">
        <v>101</v>
      </c>
      <c r="I63" s="21" t="e">
        <f t="shared" ref="I63:I70" ca="1" si="5">IF(INDIRECT("Program!"&amp;ADDRESS(ROW(I17)+43+86+86,$E$1*2+3))="","",INDIRECT("Program!"&amp;ADDRESS(ROW(I17)+43+86+86,$E$1*2+3)))</f>
        <v>#REF!</v>
      </c>
    </row>
    <row r="64" spans="1:9" ht="15" customHeight="1" x14ac:dyDescent="0.2">
      <c r="A64" s="175"/>
      <c r="B64" s="178"/>
      <c r="C64" s="167"/>
      <c r="D64" s="22" t="s">
        <v>104</v>
      </c>
      <c r="E64" s="22" t="s">
        <v>107</v>
      </c>
      <c r="F64" s="22" t="e">
        <f t="shared" ref="F64:F68" ca="1" si="6">IF(INDIRECT("Program!"&amp;ADDRESS(ROW(F18)+86,$E$1*2+3))="","",INDIRECT("Program!"&amp;ADDRESS(ROW(F18)+86,$E$1*2+3)))</f>
        <v>#REF!</v>
      </c>
      <c r="G64" s="1" t="s">
        <v>100</v>
      </c>
      <c r="H64" s="5" t="s">
        <v>102</v>
      </c>
      <c r="I64" s="31" t="e">
        <f t="shared" ca="1" si="5"/>
        <v>#REF!</v>
      </c>
    </row>
    <row r="65" spans="1:9" ht="15" x14ac:dyDescent="0.2">
      <c r="A65" s="175"/>
      <c r="B65" s="178"/>
      <c r="C65" s="168"/>
      <c r="D65" s="151"/>
      <c r="E65" s="151"/>
      <c r="F65" s="16" t="e">
        <f t="shared" ca="1" si="6"/>
        <v>#REF!</v>
      </c>
      <c r="G65" s="8" t="s">
        <v>22</v>
      </c>
      <c r="H65" s="8" t="e">
        <f ca="1">IF(INDIRECT("Program!"&amp;ADDRESS(ROW(H65)+86,$E$1*2+2))="","",INDIRECT("Program!"&amp;ADDRESS(ROW(H65)+86,$E$1*2+2))&amp;" Nolu Sınıf")</f>
        <v>#REF!</v>
      </c>
      <c r="I65" s="17" t="e">
        <f t="shared" ca="1" si="5"/>
        <v>#REF!</v>
      </c>
    </row>
    <row r="66" spans="1:9" ht="30" x14ac:dyDescent="0.2">
      <c r="A66" s="175"/>
      <c r="B66" s="178"/>
      <c r="C66" s="166" t="s">
        <v>87</v>
      </c>
      <c r="D66" s="135" t="s">
        <v>105</v>
      </c>
      <c r="E66" s="14" t="s">
        <v>117</v>
      </c>
      <c r="F66" s="20" t="s">
        <v>98</v>
      </c>
      <c r="G66" s="20" t="s">
        <v>114</v>
      </c>
      <c r="H66" s="11" t="s">
        <v>101</v>
      </c>
      <c r="I66" s="21" t="e">
        <f t="shared" ca="1" si="5"/>
        <v>#REF!</v>
      </c>
    </row>
    <row r="67" spans="1:9" ht="15" customHeight="1" x14ac:dyDescent="0.2">
      <c r="A67" s="175"/>
      <c r="B67" s="178"/>
      <c r="C67" s="167"/>
      <c r="D67" s="22" t="s">
        <v>104</v>
      </c>
      <c r="E67" s="30" t="s">
        <v>107</v>
      </c>
      <c r="F67" s="22" t="e">
        <f t="shared" ca="1" si="6"/>
        <v>#REF!</v>
      </c>
      <c r="G67" s="1" t="s">
        <v>100</v>
      </c>
      <c r="H67" s="5" t="s">
        <v>102</v>
      </c>
      <c r="I67" s="31" t="e">
        <f t="shared" ca="1" si="5"/>
        <v>#REF!</v>
      </c>
    </row>
    <row r="68" spans="1:9" ht="15" customHeight="1" x14ac:dyDescent="0.2">
      <c r="A68" s="175"/>
      <c r="B68" s="178"/>
      <c r="C68" s="168"/>
      <c r="D68" s="16" t="e">
        <f t="shared" ref="D68" ca="1" si="7">IF(INDIRECT("Program!"&amp;ADDRESS(ROW(D22),$E$1*2+3))="","",INDIRECT("Program!"&amp;ADDRESS(ROW(D22),$E$1*2+3)))</f>
        <v>#REF!</v>
      </c>
      <c r="E68" s="15" t="e">
        <f t="shared" ref="E68" ca="1" si="8">IF(INDIRECT("Program!"&amp;ADDRESS(ROW(E22)+43,$E$1*2+3))="","",INDIRECT("Program!"&amp;ADDRESS(ROW(E22)+43,$E$1*2+3)))</f>
        <v>#REF!</v>
      </c>
      <c r="F68" s="22" t="e">
        <f t="shared" ca="1" si="6"/>
        <v>#REF!</v>
      </c>
      <c r="G68" s="8" t="s">
        <v>22</v>
      </c>
      <c r="H68" s="31" t="e">
        <f ca="1">IF(INDIRECT("Program!"&amp;ADDRESS(ROW(H22)+86+86,$E$1*2+3))="","",INDIRECT("Program!"&amp;ADDRESS(ROW(H22)+86+86,$E$1*2+3)))</f>
        <v>#REF!</v>
      </c>
      <c r="I68" s="31" t="e">
        <f t="shared" ca="1" si="5"/>
        <v>#REF!</v>
      </c>
    </row>
    <row r="69" spans="1:9" ht="15" customHeight="1" x14ac:dyDescent="0.2">
      <c r="A69" s="175"/>
      <c r="B69" s="178"/>
      <c r="C69" s="169" t="s">
        <v>88</v>
      </c>
      <c r="D69" s="135" t="s">
        <v>109</v>
      </c>
      <c r="E69" s="14" t="s">
        <v>117</v>
      </c>
      <c r="F69" s="135" t="s">
        <v>118</v>
      </c>
      <c r="G69" s="19" t="s">
        <v>114</v>
      </c>
      <c r="H69" s="20" t="e">
        <f ca="1">IF(INDIRECT("Program!"&amp;ADDRESS(ROW(H23)+86+86,$E$1*2+3))="","",INDIRECT("Program!"&amp;ADDRESS(ROW(H23)+86+86,$E$1*2+3)))</f>
        <v>#REF!</v>
      </c>
      <c r="I69" s="19" t="e">
        <f t="shared" ca="1" si="5"/>
        <v>#REF!</v>
      </c>
    </row>
    <row r="70" spans="1:9" ht="15" customHeight="1" x14ac:dyDescent="0.2">
      <c r="A70" s="175"/>
      <c r="B70" s="178"/>
      <c r="C70" s="170"/>
      <c r="D70" s="22" t="s">
        <v>104</v>
      </c>
      <c r="E70" s="30" t="s">
        <v>107</v>
      </c>
      <c r="F70" s="22" t="s">
        <v>107</v>
      </c>
      <c r="G70" s="1" t="s">
        <v>100</v>
      </c>
      <c r="H70" s="22" t="e">
        <f ca="1">IF(INDIRECT("Program!"&amp;ADDRESS(ROW(H24)+86+86,$E$1*2+3))="","",INDIRECT("Program!"&amp;ADDRESS(ROW(H24)+86+86,$E$1*2+3)))</f>
        <v>#REF!</v>
      </c>
      <c r="I70" s="30" t="e">
        <f t="shared" ca="1" si="5"/>
        <v>#REF!</v>
      </c>
    </row>
    <row r="71" spans="1:9" ht="15" customHeight="1" x14ac:dyDescent="0.2">
      <c r="A71" s="175"/>
      <c r="B71" s="178"/>
      <c r="C71" s="170"/>
      <c r="D71" s="16"/>
      <c r="E71" s="15" t="e">
        <f t="shared" ref="E71" ca="1" si="9">IF(INDIRECT("Program!"&amp;ADDRESS(ROW(E25)+43,$E$1*2+3))="","",INDIRECT("Program!"&amp;ADDRESS(ROW(E25)+43,$E$1*2+3)))</f>
        <v>#REF!</v>
      </c>
      <c r="F71" s="151"/>
      <c r="G71" s="8" t="s">
        <v>22</v>
      </c>
      <c r="H71" s="16"/>
      <c r="I71" s="15"/>
    </row>
    <row r="72" spans="1:9" ht="15" customHeight="1" x14ac:dyDescent="0.2">
      <c r="A72" s="175"/>
      <c r="B72" s="178"/>
      <c r="C72" s="169" t="s">
        <v>89</v>
      </c>
      <c r="D72" s="14" t="s">
        <v>109</v>
      </c>
      <c r="E72" s="14" t="s">
        <v>117</v>
      </c>
      <c r="F72" s="135" t="s">
        <v>118</v>
      </c>
      <c r="G72" s="11" t="s">
        <v>101</v>
      </c>
      <c r="H72" s="20"/>
      <c r="I72" s="132"/>
    </row>
    <row r="73" spans="1:9" ht="15" customHeight="1" x14ac:dyDescent="0.2">
      <c r="A73" s="175"/>
      <c r="B73" s="178"/>
      <c r="C73" s="170"/>
      <c r="D73" s="131" t="s">
        <v>104</v>
      </c>
      <c r="E73" s="30" t="s">
        <v>107</v>
      </c>
      <c r="F73" s="22" t="s">
        <v>107</v>
      </c>
      <c r="G73" s="5" t="s">
        <v>102</v>
      </c>
      <c r="H73" s="22" t="e">
        <f ca="1">IF(INDIRECT("Program!"&amp;ADDRESS(ROW(H26)+86+86,$E$1*2+3))="","",INDIRECT("Program!"&amp;ADDRESS(ROW(H26)+86+86,$E$1*2+3)))</f>
        <v>#REF!</v>
      </c>
      <c r="I73" s="132" t="e">
        <f ca="1">IF(INDIRECT("Program!"&amp;ADDRESS(ROW(I26)+43+86+86,$E$1*2+3))="","",INDIRECT("Program!"&amp;ADDRESS(ROW(I26)+43+86+86,$E$1*2+3)))</f>
        <v>#REF!</v>
      </c>
    </row>
    <row r="74" spans="1:9" ht="15" customHeight="1" x14ac:dyDescent="0.2">
      <c r="A74" s="175"/>
      <c r="B74" s="178"/>
      <c r="C74" s="170"/>
      <c r="E74" s="15" t="e">
        <f t="shared" ref="E74" ca="1" si="10">IF(INDIRECT("Program!"&amp;ADDRESS(ROW(E28)+43,$E$1*2+3))="","",INDIRECT("Program!"&amp;ADDRESS(ROW(E28)+43,$E$1*2+3)))</f>
        <v>#REF!</v>
      </c>
      <c r="F74" s="151"/>
      <c r="G74" s="8" t="s">
        <v>22</v>
      </c>
      <c r="H74" s="16" t="e">
        <f ca="1">IF(INDIRECT("Program!"&amp;ADDRESS(ROW(H27)+86+86,$E$1*2+3))="","",INDIRECT("Program!"&amp;ADDRESS(ROW(H27)+86+86,$E$1*2+3)))</f>
        <v>#REF!</v>
      </c>
      <c r="I74" s="132" t="e">
        <f ca="1">IF(INDIRECT("Program!"&amp;ADDRESS(ROW(I27)+43+86+86,$E$1*2+3))="","",INDIRECT("Program!"&amp;ADDRESS(ROW(I27)+43+86+86,$E$1*2+3)))</f>
        <v>#REF!</v>
      </c>
    </row>
    <row r="75" spans="1:9" ht="15" customHeight="1" x14ac:dyDescent="0.2">
      <c r="A75" s="175"/>
      <c r="B75" s="178"/>
      <c r="C75" s="159" t="s">
        <v>90</v>
      </c>
      <c r="D75" s="19" t="e">
        <f ca="1">IF(INDIRECT("Program!"&amp;ADDRESS(ROW(E29),$E$1*2+3))="","",INDIRECT("Program!"&amp;ADDRESS(ROW(E29),$E$1*2+3)))</f>
        <v>#REF!</v>
      </c>
      <c r="E75" s="20"/>
      <c r="F75" s="20" t="s">
        <v>119</v>
      </c>
      <c r="G75" s="20" t="e">
        <f ca="1">IF(INDIRECT("Program!"&amp;ADDRESS(ROW(G29)+86+43,$E$1*2+3))="","",INDIRECT("Program!"&amp;ADDRESS(ROW(G29)+86+43,$E$1*2+3)))</f>
        <v>#REF!</v>
      </c>
      <c r="H75" s="31" t="e">
        <f ca="1">IF(INDIRECT("Program!"&amp;ADDRESS(ROW(H29)+86+86,$E$1*2+3))="","",INDIRECT("Program!"&amp;ADDRESS(ROW(H29)+86+86,$E$1*2+3)))</f>
        <v>#REF!</v>
      </c>
      <c r="I75" s="156"/>
    </row>
    <row r="76" spans="1:9" ht="15" customHeight="1" x14ac:dyDescent="0.2">
      <c r="A76" s="175"/>
      <c r="B76" s="178"/>
      <c r="C76" s="160"/>
      <c r="D76" s="30" t="e">
        <f ca="1">IF(INDIRECT("Program!"&amp;ADDRESS(ROW(D30),$E$1*2+3))="","",INDIRECT("Program!"&amp;ADDRESS(ROW(D30),$E$1*2+3)))</f>
        <v>#REF!</v>
      </c>
      <c r="E76" s="22" t="e">
        <f ca="1">IF(INDIRECT("Program!"&amp;ADDRESS(ROW(E30)+43,$E$1*2+3))="","",INDIRECT("Program!"&amp;ADDRESS(ROW(E30)+43,$E$1*2+3)))</f>
        <v>#REF!</v>
      </c>
      <c r="F76" s="22" t="s">
        <v>104</v>
      </c>
      <c r="G76" s="22" t="e">
        <f ca="1">IF(INDIRECT("Program!"&amp;ADDRESS(ROW(G30)+86+43,$E$1*2+3))="","",INDIRECT("Program!"&amp;ADDRESS(ROW(G30)+86+43,$E$1*2+3)))</f>
        <v>#REF!</v>
      </c>
      <c r="H76" s="31" t="e">
        <f ca="1">IF(INDIRECT("Program!"&amp;ADDRESS(ROW(H30)+86+86,$E$1*2+3))="","",INDIRECT("Program!"&amp;ADDRESS(ROW(H30)+86+86,$E$1*2+3)))</f>
        <v>#REF!</v>
      </c>
      <c r="I76" s="153"/>
    </row>
    <row r="77" spans="1:9" ht="15" customHeight="1" x14ac:dyDescent="0.2">
      <c r="A77" s="175"/>
      <c r="B77" s="178"/>
      <c r="C77" s="160"/>
      <c r="D77" s="30"/>
      <c r="E77" s="22"/>
      <c r="F77" s="22" t="s">
        <v>106</v>
      </c>
      <c r="G77" s="22"/>
      <c r="H77" s="31"/>
      <c r="I77" s="153"/>
    </row>
    <row r="78" spans="1:9" ht="15" customHeight="1" x14ac:dyDescent="0.2">
      <c r="A78" s="175"/>
      <c r="B78" s="178"/>
      <c r="C78" s="161"/>
      <c r="D78" s="15" t="e">
        <f ca="1">IF(INDIRECT("Program!"&amp;ADDRESS(ROW(D31),$E$1*2+3))="","",INDIRECT("Program!"&amp;ADDRESS(ROW(D31),$E$1*2+3)))</f>
        <v>#REF!</v>
      </c>
      <c r="E78" s="16" t="e">
        <f ca="1">IF(INDIRECT("Program!"&amp;ADDRESS(ROW(E31)+43,$E$1*2+3))="","",INDIRECT("Program!"&amp;ADDRESS(ROW(E31)+43,$E$1*2+3)))</f>
        <v>#REF!</v>
      </c>
      <c r="F78" s="22" t="s">
        <v>107</v>
      </c>
      <c r="G78" s="16" t="e">
        <f ca="1">IF(INDIRECT("Program!"&amp;ADDRESS(ROW(G31)+86+43,$E$1*2+3))="","",INDIRECT("Program!"&amp;ADDRESS(ROW(G31)+86+43,$E$1*2+3)))</f>
        <v>#REF!</v>
      </c>
      <c r="H78" s="17" t="e">
        <f ca="1">IF(INDIRECT("Program!"&amp;ADDRESS(ROW(H31)+86+86,$E$1*2+3))="","",INDIRECT("Program!"&amp;ADDRESS(ROW(H31)+86+86,$E$1*2+3)))</f>
        <v>#REF!</v>
      </c>
      <c r="I78" s="153"/>
    </row>
    <row r="79" spans="1:9" ht="15" customHeight="1" x14ac:dyDescent="0.2">
      <c r="A79" s="175"/>
      <c r="B79" s="178"/>
      <c r="C79" s="159" t="s">
        <v>91</v>
      </c>
      <c r="D79" s="19" t="e">
        <f ca="1">IF(INDIRECT("Program!"&amp;ADDRESS(ROW(D32),$E$1*2+3))="","",INDIRECT("Program!"&amp;ADDRESS(ROW(D32),$E$1*2+3)))</f>
        <v>#REF!</v>
      </c>
      <c r="E79" s="20" t="e">
        <f ca="1">IF(INDIRECT("Program!"&amp;ADDRESS(ROW(E32)+43,$E$1*2+3))="","",INDIRECT("Program!"&amp;ADDRESS(ROW(E32)+43,$E$1*2+3)))</f>
        <v>#REF!</v>
      </c>
      <c r="F79" s="20" t="s">
        <v>119</v>
      </c>
      <c r="G79" s="20" t="e">
        <f ca="1">IF(INDIRECT("Program!"&amp;ADDRESS(ROW(G32)+86+43,$E$1*2+3))="","",INDIRECT("Program!"&amp;ADDRESS(ROW(G32)+86+43,$E$1*2+3)))</f>
        <v>#REF!</v>
      </c>
      <c r="H79" s="21" t="e">
        <f ca="1">IF(INDIRECT("Program!"&amp;ADDRESS(ROW(H32)+86+86,$E$1*2+3))="","",INDIRECT("Program!"&amp;ADDRESS(ROW(H32)+86+86,$E$1*2+3)))</f>
        <v>#REF!</v>
      </c>
      <c r="I79" s="153"/>
    </row>
    <row r="80" spans="1:9" ht="15" customHeight="1" x14ac:dyDescent="0.2">
      <c r="A80" s="175"/>
      <c r="B80" s="178"/>
      <c r="C80" s="160"/>
      <c r="D80" s="30" t="e">
        <f ca="1">IF(INDIRECT("Program!"&amp;ADDRESS(ROW(D33),$E$1*2+3))="","",INDIRECT("Program!"&amp;ADDRESS(ROW(D33),$E$1*2+3)))</f>
        <v>#REF!</v>
      </c>
      <c r="E80" s="22" t="e">
        <f ca="1">IF(INDIRECT("Program!"&amp;ADDRESS(ROW(E33)+43,$E$1*2+3))="","",INDIRECT("Program!"&amp;ADDRESS(ROW(E33)+43,$E$1*2+3)))</f>
        <v>#REF!</v>
      </c>
      <c r="F80" s="22" t="s">
        <v>104</v>
      </c>
      <c r="G80" s="22" t="e">
        <f ca="1">IF(INDIRECT("Program!"&amp;ADDRESS(ROW(G33)+86+43,$E$1*2+3))="","",INDIRECT("Program!"&amp;ADDRESS(ROW(G33)+86+43,$E$1*2+3)))</f>
        <v>#REF!</v>
      </c>
      <c r="H80" s="31" t="e">
        <f ca="1">IF(INDIRECT("Program!"&amp;ADDRESS(ROW(H33)+86+86,$E$1*2+3))="","",INDIRECT("Program!"&amp;ADDRESS(ROW(H33)+86+86,$E$1*2+3)))</f>
        <v>#REF!</v>
      </c>
      <c r="I80" s="153"/>
    </row>
    <row r="81" spans="1:9" ht="15" customHeight="1" x14ac:dyDescent="0.2">
      <c r="A81" s="175"/>
      <c r="B81" s="178"/>
      <c r="C81" s="160"/>
      <c r="D81" s="30"/>
      <c r="E81" s="22"/>
      <c r="F81" s="22" t="s">
        <v>106</v>
      </c>
      <c r="G81" s="22"/>
      <c r="H81" s="31"/>
      <c r="I81" s="153"/>
    </row>
    <row r="82" spans="1:9" ht="15" customHeight="1" x14ac:dyDescent="0.2">
      <c r="A82" s="175"/>
      <c r="B82" s="178"/>
      <c r="C82" s="161"/>
      <c r="D82" s="15" t="e">
        <f t="shared" ref="D82:D94" ca="1" si="11">IF(INDIRECT("Program!"&amp;ADDRESS(ROW(D34),$E$1*2+3))="","",INDIRECT("Program!"&amp;ADDRESS(ROW(D34),$E$1*2+3)))</f>
        <v>#REF!</v>
      </c>
      <c r="E82" s="16" t="e">
        <f t="shared" ref="E82:E94" ca="1" si="12">IF(INDIRECT("Program!"&amp;ADDRESS(ROW(E34)+43,$E$1*2+3))="","",INDIRECT("Program!"&amp;ADDRESS(ROW(E34)+43,$E$1*2+3)))</f>
        <v>#REF!</v>
      </c>
      <c r="F82" s="22" t="s">
        <v>107</v>
      </c>
      <c r="G82" s="16" t="e">
        <f t="shared" ref="G82:G94" ca="1" si="13">IF(INDIRECT("Program!"&amp;ADDRESS(ROW(G34)+86+43,$E$1*2+3))="","",INDIRECT("Program!"&amp;ADDRESS(ROW(G34)+86+43,$E$1*2+3)))</f>
        <v>#REF!</v>
      </c>
      <c r="H82" s="17" t="e">
        <f t="shared" ref="H82:H94" ca="1" si="14">IF(INDIRECT("Program!"&amp;ADDRESS(ROW(H34)+86+86,$E$1*2+3))="","",INDIRECT("Program!"&amp;ADDRESS(ROW(H34)+86+86,$E$1*2+3)))</f>
        <v>#REF!</v>
      </c>
      <c r="I82" s="153"/>
    </row>
    <row r="83" spans="1:9" ht="15" customHeight="1" x14ac:dyDescent="0.2">
      <c r="A83" s="175"/>
      <c r="B83" s="178"/>
      <c r="C83" s="159" t="s">
        <v>92</v>
      </c>
      <c r="D83" s="19" t="e">
        <f t="shared" ca="1" si="11"/>
        <v>#REF!</v>
      </c>
      <c r="E83" s="20" t="e">
        <f t="shared" ca="1" si="12"/>
        <v>#REF!</v>
      </c>
      <c r="F83" s="20" t="e">
        <f t="shared" ref="F83:F88" ca="1" si="15">IF(INDIRECT("Program!"&amp;ADDRESS(ROW(F35)+43,$E$1*2+3))="","",INDIRECT("Program!"&amp;ADDRESS(ROW(F35)+43,$E$1*2+3)))</f>
        <v>#REF!</v>
      </c>
      <c r="G83" s="20" t="e">
        <f t="shared" ca="1" si="13"/>
        <v>#REF!</v>
      </c>
      <c r="H83" s="21" t="e">
        <f t="shared" ca="1" si="14"/>
        <v>#REF!</v>
      </c>
      <c r="I83" s="153"/>
    </row>
    <row r="84" spans="1:9" ht="15" customHeight="1" x14ac:dyDescent="0.2">
      <c r="A84" s="175"/>
      <c r="B84" s="178"/>
      <c r="C84" s="160"/>
      <c r="D84" s="30" t="e">
        <f t="shared" ca="1" si="11"/>
        <v>#REF!</v>
      </c>
      <c r="E84" s="22" t="e">
        <f t="shared" ca="1" si="12"/>
        <v>#REF!</v>
      </c>
      <c r="F84" s="22" t="e">
        <f t="shared" ca="1" si="15"/>
        <v>#REF!</v>
      </c>
      <c r="G84" s="22" t="e">
        <f t="shared" ca="1" si="13"/>
        <v>#REF!</v>
      </c>
      <c r="H84" s="31" t="e">
        <f t="shared" ca="1" si="14"/>
        <v>#REF!</v>
      </c>
      <c r="I84" s="153"/>
    </row>
    <row r="85" spans="1:9" ht="15" customHeight="1" x14ac:dyDescent="0.2">
      <c r="A85" s="175"/>
      <c r="B85" s="178"/>
      <c r="C85" s="161"/>
      <c r="D85" s="15" t="e">
        <f t="shared" ca="1" si="11"/>
        <v>#REF!</v>
      </c>
      <c r="E85" s="16" t="e">
        <f t="shared" ca="1" si="12"/>
        <v>#REF!</v>
      </c>
      <c r="F85" s="16" t="e">
        <f t="shared" ca="1" si="15"/>
        <v>#REF!</v>
      </c>
      <c r="G85" s="16" t="e">
        <f t="shared" ca="1" si="13"/>
        <v>#REF!</v>
      </c>
      <c r="H85" s="17" t="e">
        <f t="shared" ca="1" si="14"/>
        <v>#REF!</v>
      </c>
      <c r="I85" s="153"/>
    </row>
    <row r="86" spans="1:9" ht="15" customHeight="1" x14ac:dyDescent="0.2">
      <c r="A86" s="175"/>
      <c r="B86" s="178"/>
      <c r="C86" s="159" t="s">
        <v>93</v>
      </c>
      <c r="D86" s="19" t="e">
        <f t="shared" ca="1" si="11"/>
        <v>#REF!</v>
      </c>
      <c r="E86" s="20" t="e">
        <f t="shared" ca="1" si="12"/>
        <v>#REF!</v>
      </c>
      <c r="F86" s="20" t="e">
        <f t="shared" ca="1" si="15"/>
        <v>#REF!</v>
      </c>
      <c r="G86" s="20" t="e">
        <f t="shared" ca="1" si="13"/>
        <v>#REF!</v>
      </c>
      <c r="H86" s="21" t="e">
        <f t="shared" ca="1" si="14"/>
        <v>#REF!</v>
      </c>
      <c r="I86" s="153"/>
    </row>
    <row r="87" spans="1:9" ht="15" customHeight="1" x14ac:dyDescent="0.2">
      <c r="A87" s="175"/>
      <c r="B87" s="178"/>
      <c r="C87" s="160"/>
      <c r="D87" s="30" t="e">
        <f t="shared" ca="1" si="11"/>
        <v>#REF!</v>
      </c>
      <c r="E87" s="22" t="e">
        <f t="shared" ca="1" si="12"/>
        <v>#REF!</v>
      </c>
      <c r="F87" s="22" t="e">
        <f t="shared" ca="1" si="15"/>
        <v>#REF!</v>
      </c>
      <c r="G87" s="22" t="e">
        <f t="shared" ca="1" si="13"/>
        <v>#REF!</v>
      </c>
      <c r="H87" s="31" t="e">
        <f t="shared" ca="1" si="14"/>
        <v>#REF!</v>
      </c>
      <c r="I87" s="153"/>
    </row>
    <row r="88" spans="1:9" ht="15" customHeight="1" x14ac:dyDescent="0.2">
      <c r="A88" s="175"/>
      <c r="B88" s="178"/>
      <c r="C88" s="161"/>
      <c r="D88" s="15" t="e">
        <f t="shared" ca="1" si="11"/>
        <v>#REF!</v>
      </c>
      <c r="E88" s="16" t="e">
        <f t="shared" ca="1" si="12"/>
        <v>#REF!</v>
      </c>
      <c r="F88" s="16" t="e">
        <f t="shared" ca="1" si="15"/>
        <v>#REF!</v>
      </c>
      <c r="G88" s="16" t="e">
        <f t="shared" ca="1" si="13"/>
        <v>#REF!</v>
      </c>
      <c r="H88" s="17" t="e">
        <f t="shared" ca="1" si="14"/>
        <v>#REF!</v>
      </c>
      <c r="I88" s="153"/>
    </row>
    <row r="89" spans="1:9" ht="15" customHeight="1" x14ac:dyDescent="0.2">
      <c r="A89" s="175"/>
      <c r="B89" s="178"/>
      <c r="C89" s="159" t="s">
        <v>94</v>
      </c>
      <c r="D89" s="19" t="e">
        <f t="shared" ca="1" si="11"/>
        <v>#REF!</v>
      </c>
      <c r="E89" s="20" t="e">
        <f t="shared" ca="1" si="12"/>
        <v>#REF!</v>
      </c>
      <c r="F89" s="20" t="e">
        <f t="shared" ref="F89:F94" ca="1" si="16">IF(INDIRECT("Program!"&amp;ADDRESS(ROW(F41)+86,$E$1*2+3))="","",INDIRECT("Program!"&amp;ADDRESS(ROW(F41)+86,$E$1*2+3)))</f>
        <v>#REF!</v>
      </c>
      <c r="G89" s="20" t="e">
        <f t="shared" ca="1" si="13"/>
        <v>#REF!</v>
      </c>
      <c r="H89" s="21" t="e">
        <f t="shared" ca="1" si="14"/>
        <v>#REF!</v>
      </c>
      <c r="I89" s="153"/>
    </row>
    <row r="90" spans="1:9" ht="15" customHeight="1" x14ac:dyDescent="0.2">
      <c r="A90" s="175"/>
      <c r="B90" s="178"/>
      <c r="C90" s="160"/>
      <c r="D90" s="30" t="e">
        <f t="shared" ca="1" si="11"/>
        <v>#REF!</v>
      </c>
      <c r="E90" s="22" t="e">
        <f t="shared" ca="1" si="12"/>
        <v>#REF!</v>
      </c>
      <c r="F90" s="22" t="e">
        <f t="shared" ca="1" si="16"/>
        <v>#REF!</v>
      </c>
      <c r="G90" s="22" t="e">
        <f t="shared" ca="1" si="13"/>
        <v>#REF!</v>
      </c>
      <c r="H90" s="31" t="e">
        <f t="shared" ca="1" si="14"/>
        <v>#REF!</v>
      </c>
      <c r="I90" s="153"/>
    </row>
    <row r="91" spans="1:9" ht="15" customHeight="1" x14ac:dyDescent="0.2">
      <c r="A91" s="175"/>
      <c r="B91" s="178"/>
      <c r="C91" s="161"/>
      <c r="D91" s="15" t="e">
        <f t="shared" ca="1" si="11"/>
        <v>#REF!</v>
      </c>
      <c r="E91" s="16" t="e">
        <f t="shared" ca="1" si="12"/>
        <v>#REF!</v>
      </c>
      <c r="F91" s="16" t="e">
        <f t="shared" ca="1" si="16"/>
        <v>#REF!</v>
      </c>
      <c r="G91" s="16" t="e">
        <f t="shared" ca="1" si="13"/>
        <v>#REF!</v>
      </c>
      <c r="H91" s="17" t="e">
        <f t="shared" ca="1" si="14"/>
        <v>#REF!</v>
      </c>
      <c r="I91" s="153"/>
    </row>
    <row r="92" spans="1:9" ht="15" customHeight="1" x14ac:dyDescent="0.2">
      <c r="A92" s="175"/>
      <c r="B92" s="178"/>
      <c r="C92" s="159" t="s">
        <v>95</v>
      </c>
      <c r="D92" s="19" t="e">
        <f t="shared" ca="1" si="11"/>
        <v>#REF!</v>
      </c>
      <c r="E92" s="20" t="e">
        <f t="shared" ca="1" si="12"/>
        <v>#REF!</v>
      </c>
      <c r="F92" s="20" t="e">
        <f t="shared" ca="1" si="16"/>
        <v>#REF!</v>
      </c>
      <c r="G92" s="20" t="e">
        <f t="shared" ca="1" si="13"/>
        <v>#REF!</v>
      </c>
      <c r="H92" s="21" t="e">
        <f t="shared" ca="1" si="14"/>
        <v>#REF!</v>
      </c>
      <c r="I92" s="153"/>
    </row>
    <row r="93" spans="1:9" ht="15" customHeight="1" x14ac:dyDescent="0.2">
      <c r="A93" s="175"/>
      <c r="B93" s="178"/>
      <c r="C93" s="160"/>
      <c r="D93" s="30" t="e">
        <f t="shared" ca="1" si="11"/>
        <v>#REF!</v>
      </c>
      <c r="E93" s="22" t="e">
        <f t="shared" ca="1" si="12"/>
        <v>#REF!</v>
      </c>
      <c r="F93" s="22" t="e">
        <f t="shared" ca="1" si="16"/>
        <v>#REF!</v>
      </c>
      <c r="G93" s="22" t="e">
        <f t="shared" ca="1" si="13"/>
        <v>#REF!</v>
      </c>
      <c r="H93" s="31" t="e">
        <f t="shared" ca="1" si="14"/>
        <v>#REF!</v>
      </c>
      <c r="I93" s="153"/>
    </row>
    <row r="94" spans="1:9" ht="15.75" customHeight="1" thickBot="1" x14ac:dyDescent="0.25">
      <c r="A94" s="175"/>
      <c r="B94" s="178"/>
      <c r="C94" s="162"/>
      <c r="D94" s="34" t="e">
        <f t="shared" ca="1" si="11"/>
        <v>#REF!</v>
      </c>
      <c r="E94" s="35" t="e">
        <f t="shared" ca="1" si="12"/>
        <v>#REF!</v>
      </c>
      <c r="F94" s="35" t="e">
        <f t="shared" ca="1" si="16"/>
        <v>#REF!</v>
      </c>
      <c r="G94" s="35" t="e">
        <f t="shared" ca="1" si="13"/>
        <v>#REF!</v>
      </c>
      <c r="H94" s="36" t="e">
        <f t="shared" ca="1" si="14"/>
        <v>#REF!</v>
      </c>
      <c r="I94" s="153"/>
    </row>
    <row r="95" spans="1:9" x14ac:dyDescent="0.2">
      <c r="D95" s="153"/>
      <c r="E95" s="154" t="s">
        <v>7</v>
      </c>
      <c r="F95" s="37">
        <f ca="1">TODAY()</f>
        <v>45187</v>
      </c>
      <c r="G95" s="155" t="s">
        <v>6</v>
      </c>
      <c r="H95" s="155"/>
      <c r="I95" s="153"/>
    </row>
    <row r="96" spans="1:9" x14ac:dyDescent="0.2">
      <c r="D96" s="153"/>
      <c r="E96" s="153"/>
      <c r="F96" s="153"/>
      <c r="G96" s="153"/>
      <c r="H96" s="153"/>
      <c r="I96" s="153"/>
    </row>
    <row r="97" spans="4:9" x14ac:dyDescent="0.2">
      <c r="D97" s="153"/>
      <c r="E97" s="153"/>
      <c r="F97" s="153"/>
      <c r="G97" s="153"/>
      <c r="H97" s="153"/>
      <c r="I97" s="153"/>
    </row>
    <row r="98" spans="4:9" x14ac:dyDescent="0.2">
      <c r="D98" s="153"/>
      <c r="E98" s="153"/>
      <c r="F98" s="153"/>
      <c r="G98" s="153"/>
      <c r="H98" s="153"/>
      <c r="I98" s="153"/>
    </row>
    <row r="99" spans="4:9" x14ac:dyDescent="0.2">
      <c r="D99" s="153"/>
      <c r="E99" s="153"/>
      <c r="F99" s="153"/>
      <c r="G99" s="153"/>
      <c r="H99" s="153"/>
      <c r="I99" s="153"/>
    </row>
    <row r="100" spans="4:9" x14ac:dyDescent="0.2">
      <c r="D100" s="153"/>
      <c r="E100" s="153"/>
      <c r="F100" s="153"/>
      <c r="G100" s="153"/>
      <c r="H100" s="153"/>
      <c r="I100" s="153"/>
    </row>
    <row r="101" spans="4:9" x14ac:dyDescent="0.2">
      <c r="D101" s="153"/>
      <c r="E101" s="153"/>
      <c r="F101" s="153"/>
      <c r="G101" s="153"/>
      <c r="H101" s="153"/>
      <c r="I101" s="153"/>
    </row>
    <row r="102" spans="4:9" x14ac:dyDescent="0.2">
      <c r="D102" s="153"/>
      <c r="E102" s="153"/>
      <c r="F102" s="153"/>
      <c r="G102" s="153"/>
      <c r="H102" s="153"/>
      <c r="I102" s="153"/>
    </row>
    <row r="103" spans="4:9" x14ac:dyDescent="0.2">
      <c r="D103" s="153"/>
      <c r="E103" s="153"/>
      <c r="F103" s="153"/>
      <c r="G103" s="153"/>
      <c r="H103" s="153"/>
      <c r="I103" s="153"/>
    </row>
  </sheetData>
  <sortState ref="K3:M18">
    <sortCondition ref="L3:L18"/>
  </sortState>
  <mergeCells count="34">
    <mergeCell ref="G48:H48"/>
    <mergeCell ref="A49:A94"/>
    <mergeCell ref="A1:C1"/>
    <mergeCell ref="A3:A46"/>
    <mergeCell ref="B3:B46"/>
    <mergeCell ref="B49:B94"/>
    <mergeCell ref="C4:C6"/>
    <mergeCell ref="C7:C9"/>
    <mergeCell ref="C10:C12"/>
    <mergeCell ref="C13:C15"/>
    <mergeCell ref="C35:C37"/>
    <mergeCell ref="C38:C40"/>
    <mergeCell ref="C41:C43"/>
    <mergeCell ref="C44:C46"/>
    <mergeCell ref="C26:C28"/>
    <mergeCell ref="C29:C31"/>
    <mergeCell ref="C50:C52"/>
    <mergeCell ref="C53:C55"/>
    <mergeCell ref="C17:C19"/>
    <mergeCell ref="C20:C22"/>
    <mergeCell ref="C23:C25"/>
    <mergeCell ref="C32:C34"/>
    <mergeCell ref="C89:C91"/>
    <mergeCell ref="C92:C94"/>
    <mergeCell ref="C56:C58"/>
    <mergeCell ref="C59:C61"/>
    <mergeCell ref="C63:C65"/>
    <mergeCell ref="C66:C68"/>
    <mergeCell ref="C75:C78"/>
    <mergeCell ref="C79:C82"/>
    <mergeCell ref="C83:C85"/>
    <mergeCell ref="C86:C88"/>
    <mergeCell ref="C69:C71"/>
    <mergeCell ref="C72:C7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6"/>
  <sheetViews>
    <sheetView topLeftCell="J1" workbookViewId="0">
      <selection activeCell="N2" sqref="N2"/>
    </sheetView>
  </sheetViews>
  <sheetFormatPr defaultColWidth="8.88671875" defaultRowHeight="12.75" x14ac:dyDescent="0.2"/>
  <cols>
    <col min="1" max="4" width="8.88671875" style="43"/>
    <col min="5" max="5" width="16.5546875" style="104" bestFit="1" customWidth="1"/>
    <col min="6" max="6" width="8.33203125" style="110" customWidth="1"/>
    <col min="7" max="7" width="9.77734375" style="110" bestFit="1" customWidth="1"/>
    <col min="8" max="11" width="8.88671875" style="110"/>
    <col min="12" max="12" width="7.109375" style="110" customWidth="1"/>
    <col min="13" max="13" width="11" style="43" customWidth="1"/>
    <col min="14" max="14" width="9.21875" style="82" bestFit="1" customWidth="1"/>
    <col min="15" max="15" width="8.88671875" style="80"/>
    <col min="16" max="16" width="11.77734375" style="80" bestFit="1" customWidth="1"/>
    <col min="17" max="17" width="15.44140625" style="80" bestFit="1" customWidth="1"/>
    <col min="18" max="18" width="11.77734375" style="80" bestFit="1" customWidth="1"/>
    <col min="19" max="19" width="15.5546875" style="80" bestFit="1" customWidth="1"/>
    <col min="20" max="20" width="14" style="80" bestFit="1" customWidth="1"/>
    <col min="21" max="21" width="11.109375" style="80" customWidth="1"/>
    <col min="22" max="23" width="15" style="80" bestFit="1" customWidth="1"/>
    <col min="24" max="16384" width="8.88671875" style="43"/>
  </cols>
  <sheetData>
    <row r="1" spans="1:23" ht="13.5" thickBot="1" x14ac:dyDescent="0.25">
      <c r="A1" s="38" t="s">
        <v>14</v>
      </c>
      <c r="B1" s="39" t="s">
        <v>15</v>
      </c>
      <c r="C1" s="39" t="s">
        <v>16</v>
      </c>
      <c r="D1" s="40"/>
      <c r="E1" s="98"/>
      <c r="F1" s="105"/>
      <c r="G1" s="105"/>
      <c r="H1" s="105"/>
      <c r="I1" s="105"/>
      <c r="J1" s="105"/>
      <c r="K1" s="105"/>
      <c r="L1" s="105"/>
      <c r="M1" s="40"/>
      <c r="N1" s="42"/>
      <c r="O1" s="41"/>
      <c r="P1" s="41"/>
      <c r="Q1" s="41"/>
      <c r="R1" s="41"/>
      <c r="S1" s="41"/>
      <c r="T1" s="41"/>
      <c r="U1" s="41"/>
      <c r="V1" s="41"/>
      <c r="W1" s="41"/>
    </row>
    <row r="2" spans="1:23" ht="13.5" thickBot="1" x14ac:dyDescent="0.25">
      <c r="A2" s="83" t="s">
        <v>17</v>
      </c>
      <c r="B2" s="44"/>
      <c r="C2" s="44">
        <v>90</v>
      </c>
      <c r="D2" s="40"/>
      <c r="E2" s="99"/>
      <c r="F2" s="106"/>
      <c r="G2" s="106"/>
      <c r="H2" s="106"/>
      <c r="I2" s="106"/>
      <c r="J2" s="106"/>
      <c r="K2" s="106"/>
      <c r="L2" s="106"/>
      <c r="M2" s="42"/>
      <c r="N2" s="45" t="s">
        <v>36</v>
      </c>
      <c r="O2" s="46"/>
      <c r="P2" s="46"/>
      <c r="Q2" s="46"/>
      <c r="R2" s="46"/>
      <c r="S2" s="46"/>
      <c r="T2" s="46"/>
      <c r="U2" s="46"/>
      <c r="V2" s="41"/>
      <c r="W2" s="41"/>
    </row>
    <row r="3" spans="1:23" ht="15.75" customHeight="1" thickBot="1" x14ac:dyDescent="0.25">
      <c r="A3" s="84" t="s">
        <v>18</v>
      </c>
      <c r="B3" s="47"/>
      <c r="C3" s="47">
        <v>40</v>
      </c>
      <c r="D3" s="40"/>
      <c r="E3" s="100" t="s">
        <v>30</v>
      </c>
      <c r="F3" s="107" t="s">
        <v>10</v>
      </c>
      <c r="G3" s="107" t="s">
        <v>9</v>
      </c>
      <c r="H3" s="107"/>
      <c r="I3" s="107"/>
      <c r="J3" s="107"/>
      <c r="K3" s="107"/>
      <c r="L3" s="107"/>
      <c r="M3" s="42"/>
      <c r="N3" s="48" t="s">
        <v>37</v>
      </c>
      <c r="O3" s="46"/>
      <c r="P3" s="185" t="s">
        <v>38</v>
      </c>
      <c r="Q3" s="186"/>
      <c r="R3" s="186"/>
      <c r="S3" s="186"/>
      <c r="T3" s="186"/>
      <c r="U3" s="187"/>
      <c r="V3" s="181"/>
      <c r="W3" s="181"/>
    </row>
    <row r="4" spans="1:23" ht="13.5" thickBot="1" x14ac:dyDescent="0.25">
      <c r="A4" s="84" t="s">
        <v>19</v>
      </c>
      <c r="B4" s="47"/>
      <c r="C4" s="47">
        <v>90</v>
      </c>
      <c r="D4" s="40"/>
      <c r="E4" s="101" t="s">
        <v>29</v>
      </c>
      <c r="F4" s="108">
        <v>1</v>
      </c>
      <c r="G4" s="108">
        <v>2</v>
      </c>
      <c r="H4" s="108"/>
      <c r="I4" s="108">
        <v>19</v>
      </c>
      <c r="J4" s="108">
        <v>8</v>
      </c>
      <c r="K4" s="108">
        <v>10</v>
      </c>
      <c r="L4" s="108"/>
      <c r="M4" s="42"/>
      <c r="N4" s="42"/>
      <c r="O4" s="49"/>
      <c r="P4" s="50" t="s">
        <v>39</v>
      </c>
      <c r="Q4" s="50" t="s">
        <v>40</v>
      </c>
      <c r="R4" s="50" t="s">
        <v>41</v>
      </c>
      <c r="S4" s="50" t="s">
        <v>42</v>
      </c>
      <c r="T4" s="51" t="s">
        <v>43</v>
      </c>
      <c r="U4" s="51" t="s">
        <v>44</v>
      </c>
      <c r="V4" s="182"/>
      <c r="W4" s="182"/>
    </row>
    <row r="5" spans="1:23" x14ac:dyDescent="0.2">
      <c r="A5" s="84" t="s">
        <v>20</v>
      </c>
      <c r="B5" s="47"/>
      <c r="C5" s="47">
        <v>25</v>
      </c>
      <c r="D5" s="40"/>
      <c r="E5" s="101" t="s">
        <v>28</v>
      </c>
      <c r="F5" s="108">
        <v>18</v>
      </c>
      <c r="G5" s="108"/>
      <c r="H5" s="108"/>
      <c r="I5" s="108"/>
      <c r="J5" s="108"/>
      <c r="K5" s="108"/>
      <c r="L5" s="108"/>
      <c r="M5" s="42"/>
      <c r="N5" s="42"/>
      <c r="O5" s="52" t="s">
        <v>74</v>
      </c>
      <c r="P5" s="54" t="s">
        <v>45</v>
      </c>
      <c r="Q5" s="54" t="s">
        <v>45</v>
      </c>
      <c r="R5" s="55" t="s">
        <v>45</v>
      </c>
      <c r="S5" s="53" t="s">
        <v>48</v>
      </c>
      <c r="T5" s="124" t="s">
        <v>46</v>
      </c>
      <c r="U5" s="59" t="s">
        <v>47</v>
      </c>
      <c r="V5" s="56"/>
      <c r="W5" s="56"/>
    </row>
    <row r="6" spans="1:23" x14ac:dyDescent="0.2">
      <c r="A6" s="57" t="s">
        <v>27</v>
      </c>
      <c r="B6" s="57">
        <v>1</v>
      </c>
      <c r="C6" s="57">
        <v>64</v>
      </c>
      <c r="D6" s="40"/>
      <c r="E6" s="101" t="s">
        <v>31</v>
      </c>
      <c r="F6" s="108">
        <v>20</v>
      </c>
      <c r="G6" s="108"/>
      <c r="H6" s="108"/>
      <c r="I6" s="108"/>
      <c r="J6" s="108"/>
      <c r="K6" s="108"/>
      <c r="L6" s="108"/>
      <c r="M6" s="42"/>
      <c r="N6" s="42"/>
      <c r="O6" s="58" t="s">
        <v>75</v>
      </c>
      <c r="P6" s="59" t="s">
        <v>45</v>
      </c>
      <c r="Q6" s="59" t="s">
        <v>45</v>
      </c>
      <c r="R6" s="59" t="s">
        <v>45</v>
      </c>
      <c r="S6" s="53" t="s">
        <v>48</v>
      </c>
      <c r="T6" s="124" t="s">
        <v>46</v>
      </c>
      <c r="U6" s="59" t="s">
        <v>47</v>
      </c>
      <c r="V6" s="56"/>
      <c r="W6" s="56"/>
    </row>
    <row r="7" spans="1:23" x14ac:dyDescent="0.2">
      <c r="A7" s="85" t="s">
        <v>27</v>
      </c>
      <c r="B7" s="57">
        <v>2</v>
      </c>
      <c r="C7" s="57">
        <v>48</v>
      </c>
      <c r="D7" s="40"/>
      <c r="E7" s="101" t="s">
        <v>32</v>
      </c>
      <c r="F7" s="108">
        <v>17</v>
      </c>
      <c r="G7" s="108"/>
      <c r="H7" s="108"/>
      <c r="I7" s="108"/>
      <c r="J7" s="108"/>
      <c r="K7" s="108"/>
      <c r="L7" s="108"/>
      <c r="M7" s="42"/>
      <c r="N7" s="42"/>
      <c r="O7" s="58" t="s">
        <v>81</v>
      </c>
      <c r="P7" s="59" t="s">
        <v>45</v>
      </c>
      <c r="Q7" s="59" t="s">
        <v>45</v>
      </c>
      <c r="R7" s="59" t="s">
        <v>45</v>
      </c>
      <c r="S7" s="53" t="s">
        <v>48</v>
      </c>
      <c r="T7" s="124" t="s">
        <v>46</v>
      </c>
      <c r="U7" s="59" t="s">
        <v>47</v>
      </c>
      <c r="V7" s="56"/>
      <c r="W7" s="56"/>
    </row>
    <row r="8" spans="1:23" x14ac:dyDescent="0.2">
      <c r="A8" s="86"/>
      <c r="B8" s="61">
        <v>3</v>
      </c>
      <c r="C8" s="61">
        <v>49</v>
      </c>
      <c r="D8" s="40"/>
      <c r="E8" s="101" t="s">
        <v>33</v>
      </c>
      <c r="F8" s="108">
        <v>21</v>
      </c>
      <c r="G8" s="108"/>
      <c r="H8" s="108"/>
      <c r="I8" s="108"/>
      <c r="J8" s="108"/>
      <c r="K8" s="108"/>
      <c r="L8" s="108"/>
      <c r="M8" s="42"/>
      <c r="N8" s="42"/>
      <c r="O8" s="58" t="s">
        <v>76</v>
      </c>
      <c r="P8" s="59" t="s">
        <v>45</v>
      </c>
      <c r="Q8" s="59" t="s">
        <v>45</v>
      </c>
      <c r="R8" s="59" t="s">
        <v>45</v>
      </c>
      <c r="S8" s="53" t="s">
        <v>48</v>
      </c>
      <c r="T8" s="124" t="s">
        <v>46</v>
      </c>
      <c r="U8" s="59" t="s">
        <v>47</v>
      </c>
      <c r="V8" s="56"/>
      <c r="W8" s="56"/>
    </row>
    <row r="9" spans="1:23" x14ac:dyDescent="0.2">
      <c r="A9" s="86"/>
      <c r="B9" s="96">
        <v>5</v>
      </c>
      <c r="C9" s="96">
        <v>42</v>
      </c>
      <c r="D9" s="40"/>
      <c r="E9" s="102" t="s">
        <v>34</v>
      </c>
      <c r="F9" s="109" t="s">
        <v>11</v>
      </c>
      <c r="G9" s="109">
        <v>7</v>
      </c>
      <c r="H9" s="109"/>
      <c r="I9" s="109"/>
      <c r="J9" s="109"/>
      <c r="K9" s="109"/>
      <c r="L9" s="109"/>
      <c r="M9" s="42"/>
      <c r="N9" s="42"/>
      <c r="O9" s="87"/>
      <c r="P9" s="88"/>
      <c r="Q9" s="88"/>
      <c r="R9" s="88"/>
      <c r="S9" s="88"/>
      <c r="T9" s="92"/>
      <c r="U9" s="88"/>
      <c r="V9" s="88"/>
      <c r="W9" s="88"/>
    </row>
    <row r="10" spans="1:23" ht="13.5" thickBot="1" x14ac:dyDescent="0.25">
      <c r="A10" s="85" t="s">
        <v>27</v>
      </c>
      <c r="B10" s="96">
        <v>6</v>
      </c>
      <c r="C10" s="96">
        <v>28</v>
      </c>
      <c r="D10" s="40"/>
      <c r="E10" s="101" t="s">
        <v>35</v>
      </c>
      <c r="F10" s="109">
        <v>22</v>
      </c>
      <c r="G10" s="109"/>
      <c r="H10" s="109"/>
      <c r="I10" s="109"/>
      <c r="J10" s="109"/>
      <c r="K10" s="109"/>
      <c r="L10" s="109"/>
      <c r="M10" s="42"/>
      <c r="N10" s="42"/>
      <c r="O10" s="58" t="s">
        <v>77</v>
      </c>
      <c r="P10" s="54" t="s">
        <v>45</v>
      </c>
      <c r="Q10" s="59" t="s">
        <v>45</v>
      </c>
      <c r="R10" s="59" t="s">
        <v>45</v>
      </c>
      <c r="S10" s="53" t="s">
        <v>48</v>
      </c>
      <c r="T10" s="124" t="s">
        <v>46</v>
      </c>
      <c r="U10" s="59" t="s">
        <v>47</v>
      </c>
      <c r="V10" s="56"/>
      <c r="W10" s="56"/>
    </row>
    <row r="11" spans="1:23" ht="13.5" thickBot="1" x14ac:dyDescent="0.25">
      <c r="A11" s="85" t="s">
        <v>27</v>
      </c>
      <c r="B11" s="57">
        <v>7</v>
      </c>
      <c r="C11" s="57">
        <v>28</v>
      </c>
      <c r="D11" s="40"/>
      <c r="E11" s="103" t="s">
        <v>57</v>
      </c>
      <c r="F11" s="111">
        <v>3</v>
      </c>
      <c r="G11" s="112"/>
      <c r="H11" s="112"/>
      <c r="I11" s="112"/>
      <c r="J11" s="112"/>
      <c r="K11" s="112"/>
      <c r="L11" s="113"/>
      <c r="M11" s="42"/>
      <c r="N11" s="42"/>
      <c r="O11" s="58" t="s">
        <v>78</v>
      </c>
      <c r="P11" s="59" t="s">
        <v>45</v>
      </c>
      <c r="Q11" s="59" t="s">
        <v>45</v>
      </c>
      <c r="R11" s="59" t="s">
        <v>45</v>
      </c>
      <c r="S11" s="53" t="s">
        <v>48</v>
      </c>
      <c r="T11" s="124" t="s">
        <v>46</v>
      </c>
      <c r="U11" s="59" t="s">
        <v>47</v>
      </c>
      <c r="V11" s="56"/>
      <c r="W11" s="56"/>
    </row>
    <row r="12" spans="1:23" x14ac:dyDescent="0.2">
      <c r="A12" s="86"/>
      <c r="B12" s="61">
        <v>8</v>
      </c>
      <c r="C12" s="61">
        <v>28</v>
      </c>
      <c r="D12" s="40"/>
      <c r="E12" s="183" t="s">
        <v>12</v>
      </c>
      <c r="F12" s="114">
        <v>9</v>
      </c>
      <c r="G12" s="114">
        <v>10</v>
      </c>
      <c r="H12" s="114">
        <v>11</v>
      </c>
      <c r="I12" s="114">
        <v>12</v>
      </c>
      <c r="J12" s="114">
        <v>13</v>
      </c>
      <c r="K12" s="114">
        <v>14</v>
      </c>
      <c r="L12" s="115">
        <v>15</v>
      </c>
      <c r="M12" s="42"/>
      <c r="N12" s="91"/>
      <c r="O12" s="58" t="s">
        <v>79</v>
      </c>
      <c r="P12" s="59" t="s">
        <v>45</v>
      </c>
      <c r="Q12" s="59" t="s">
        <v>45</v>
      </c>
      <c r="R12" s="59" t="s">
        <v>45</v>
      </c>
      <c r="S12" s="53" t="s">
        <v>48</v>
      </c>
      <c r="T12" s="124" t="s">
        <v>46</v>
      </c>
      <c r="U12" s="59" t="s">
        <v>47</v>
      </c>
      <c r="V12" s="56"/>
      <c r="W12" s="56"/>
    </row>
    <row r="13" spans="1:23" ht="15.75" customHeight="1" thickBot="1" x14ac:dyDescent="0.25">
      <c r="A13" s="57" t="s">
        <v>27</v>
      </c>
      <c r="B13" s="96">
        <v>9</v>
      </c>
      <c r="C13" s="96">
        <v>45</v>
      </c>
      <c r="D13" s="40"/>
      <c r="E13" s="184"/>
      <c r="F13" s="116">
        <v>16</v>
      </c>
      <c r="G13" s="116">
        <v>5</v>
      </c>
      <c r="H13" s="116">
        <v>6</v>
      </c>
      <c r="I13" s="117"/>
      <c r="J13" s="117"/>
      <c r="K13" s="117"/>
      <c r="L13" s="118"/>
      <c r="M13" s="42"/>
      <c r="N13" s="91"/>
      <c r="O13" s="58" t="s">
        <v>80</v>
      </c>
      <c r="P13" s="59" t="s">
        <v>45</v>
      </c>
      <c r="Q13" s="59" t="s">
        <v>45</v>
      </c>
      <c r="R13" s="59" t="s">
        <v>45</v>
      </c>
      <c r="S13" s="53" t="s">
        <v>48</v>
      </c>
      <c r="T13" s="124" t="s">
        <v>46</v>
      </c>
      <c r="U13" s="59" t="s">
        <v>47</v>
      </c>
      <c r="V13" s="56"/>
      <c r="W13" s="56"/>
    </row>
    <row r="14" spans="1:23" ht="15.75" customHeight="1" x14ac:dyDescent="0.2">
      <c r="A14" s="57" t="s">
        <v>27</v>
      </c>
      <c r="B14" s="96">
        <v>10</v>
      </c>
      <c r="C14" s="96">
        <v>44</v>
      </c>
      <c r="D14" s="40"/>
      <c r="E14" s="119"/>
      <c r="F14" s="120"/>
      <c r="G14" s="120"/>
      <c r="H14" s="120"/>
      <c r="I14" s="120"/>
      <c r="J14" s="120"/>
      <c r="K14" s="120"/>
      <c r="L14" s="120"/>
      <c r="M14" s="42"/>
      <c r="N14" s="91"/>
      <c r="O14" s="58"/>
      <c r="P14" s="59"/>
      <c r="Q14" s="59"/>
      <c r="R14" s="59"/>
      <c r="S14" s="60"/>
      <c r="T14" s="125"/>
      <c r="U14" s="59"/>
      <c r="V14" s="56"/>
      <c r="W14" s="56"/>
    </row>
    <row r="15" spans="1:23" x14ac:dyDescent="0.2">
      <c r="A15" s="57" t="s">
        <v>27</v>
      </c>
      <c r="B15" s="96">
        <v>11</v>
      </c>
      <c r="C15" s="96">
        <v>15</v>
      </c>
      <c r="D15" s="40"/>
      <c r="M15" s="42"/>
      <c r="N15" s="91"/>
      <c r="O15" s="58"/>
      <c r="P15" s="59"/>
      <c r="Q15" s="59"/>
      <c r="R15" s="59"/>
      <c r="S15" s="60"/>
      <c r="T15" s="124"/>
      <c r="U15" s="59"/>
      <c r="V15" s="56"/>
      <c r="W15" s="56"/>
    </row>
    <row r="16" spans="1:23" x14ac:dyDescent="0.2">
      <c r="A16" s="85" t="s">
        <v>27</v>
      </c>
      <c r="B16" s="96">
        <v>12</v>
      </c>
      <c r="C16" s="96">
        <v>28</v>
      </c>
      <c r="D16" s="40"/>
      <c r="M16" s="42"/>
      <c r="N16" s="91"/>
      <c r="O16" s="58"/>
      <c r="P16" s="59"/>
      <c r="Q16" s="59"/>
      <c r="R16" s="59"/>
      <c r="S16" s="60"/>
      <c r="T16" s="124"/>
      <c r="U16" s="59"/>
      <c r="V16" s="56"/>
      <c r="W16" s="56"/>
    </row>
    <row r="17" spans="1:23" x14ac:dyDescent="0.2">
      <c r="A17" s="85" t="s">
        <v>27</v>
      </c>
      <c r="B17" s="96">
        <v>13</v>
      </c>
      <c r="C17" s="96">
        <v>28</v>
      </c>
      <c r="D17" s="40"/>
      <c r="E17" s="99"/>
      <c r="F17" s="106"/>
      <c r="G17" s="106"/>
      <c r="H17" s="106"/>
      <c r="I17" s="106"/>
      <c r="J17" s="106"/>
      <c r="K17" s="106"/>
      <c r="L17" s="106"/>
      <c r="M17" s="42"/>
      <c r="N17" s="91"/>
      <c r="O17" s="58"/>
      <c r="P17" s="59"/>
      <c r="Q17" s="59"/>
      <c r="R17" s="59"/>
      <c r="S17" s="60"/>
      <c r="T17" s="124"/>
      <c r="U17" s="59"/>
      <c r="V17" s="56"/>
      <c r="W17" s="56"/>
    </row>
    <row r="18" spans="1:23" x14ac:dyDescent="0.2">
      <c r="A18" s="57" t="s">
        <v>27</v>
      </c>
      <c r="B18" s="96">
        <v>14</v>
      </c>
      <c r="C18" s="96">
        <v>28</v>
      </c>
      <c r="D18" s="40"/>
      <c r="E18" s="99"/>
      <c r="F18" s="106"/>
      <c r="G18" s="106"/>
      <c r="H18" s="106"/>
      <c r="I18" s="106"/>
      <c r="J18" s="106"/>
      <c r="K18" s="106"/>
      <c r="L18" s="106"/>
      <c r="M18" s="42"/>
      <c r="N18" s="91"/>
      <c r="O18" s="58"/>
      <c r="P18" s="59"/>
      <c r="Q18" s="59"/>
      <c r="R18" s="59"/>
      <c r="S18" s="60"/>
      <c r="T18" s="124"/>
      <c r="U18" s="59"/>
      <c r="V18" s="56"/>
      <c r="W18" s="56"/>
    </row>
    <row r="19" spans="1:23" x14ac:dyDescent="0.2">
      <c r="A19" s="57" t="s">
        <v>27</v>
      </c>
      <c r="B19" s="96">
        <v>15</v>
      </c>
      <c r="C19" s="96">
        <v>28</v>
      </c>
      <c r="D19" s="40"/>
      <c r="E19" s="99"/>
      <c r="F19" s="106"/>
      <c r="G19" s="106"/>
      <c r="H19" s="106"/>
      <c r="I19" s="106"/>
      <c r="J19" s="106"/>
      <c r="K19" s="106"/>
      <c r="L19" s="106"/>
      <c r="M19" s="42"/>
      <c r="N19" s="91"/>
      <c r="O19" s="58"/>
      <c r="P19" s="59"/>
      <c r="Q19" s="59"/>
      <c r="R19" s="59"/>
      <c r="S19" s="60"/>
      <c r="T19" s="124"/>
      <c r="U19" s="59"/>
      <c r="V19" s="56"/>
      <c r="W19" s="56"/>
    </row>
    <row r="20" spans="1:23" ht="13.5" thickBot="1" x14ac:dyDescent="0.25">
      <c r="A20" s="57" t="s">
        <v>27</v>
      </c>
      <c r="B20" s="96">
        <v>16</v>
      </c>
      <c r="C20" s="96">
        <v>28</v>
      </c>
      <c r="D20" s="40"/>
      <c r="E20" s="98"/>
      <c r="F20" s="105"/>
      <c r="G20" s="105"/>
      <c r="H20" s="105"/>
      <c r="I20" s="105"/>
      <c r="J20" s="105"/>
      <c r="K20" s="105"/>
      <c r="L20" s="105"/>
      <c r="M20" s="40"/>
      <c r="N20" s="42"/>
      <c r="O20" s="62"/>
      <c r="P20" s="64"/>
      <c r="Q20" s="64"/>
      <c r="R20" s="64"/>
      <c r="S20" s="60"/>
      <c r="T20" s="126"/>
      <c r="U20" s="59"/>
      <c r="V20" s="56"/>
      <c r="W20" s="56"/>
    </row>
    <row r="21" spans="1:23" x14ac:dyDescent="0.2">
      <c r="A21" s="85" t="s">
        <v>27</v>
      </c>
      <c r="B21" s="97">
        <v>17</v>
      </c>
      <c r="C21" s="97">
        <v>28</v>
      </c>
      <c r="D21" s="40"/>
      <c r="E21" s="98"/>
      <c r="F21" s="105"/>
      <c r="G21" s="105"/>
      <c r="H21" s="105"/>
      <c r="I21" s="105"/>
      <c r="J21" s="105"/>
      <c r="K21" s="105"/>
      <c r="L21" s="105"/>
      <c r="M21" s="40"/>
      <c r="N21" s="42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3.5" thickBot="1" x14ac:dyDescent="0.25">
      <c r="A22" s="86"/>
      <c r="B22" s="97">
        <v>18</v>
      </c>
      <c r="C22" s="97">
        <v>48</v>
      </c>
      <c r="D22" s="40"/>
      <c r="E22" s="98"/>
      <c r="F22" s="105"/>
      <c r="G22" s="105"/>
      <c r="H22" s="105"/>
      <c r="I22" s="105"/>
      <c r="J22" s="105"/>
      <c r="K22" s="105"/>
      <c r="L22" s="105"/>
      <c r="M22" s="40"/>
      <c r="N22" s="42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3.5" thickBot="1" x14ac:dyDescent="0.25">
      <c r="A23" s="86"/>
      <c r="B23" s="97">
        <v>19</v>
      </c>
      <c r="C23" s="97">
        <v>44</v>
      </c>
      <c r="D23" s="40"/>
      <c r="E23" s="98"/>
      <c r="F23" s="105"/>
      <c r="G23" s="105"/>
      <c r="H23" s="105"/>
      <c r="I23" s="105"/>
      <c r="J23" s="105"/>
      <c r="K23" s="105"/>
      <c r="L23" s="105"/>
      <c r="M23" s="40"/>
      <c r="N23" s="45" t="s">
        <v>36</v>
      </c>
      <c r="O23" s="46"/>
      <c r="P23" s="46"/>
      <c r="Q23" s="46"/>
      <c r="R23" s="46"/>
      <c r="S23" s="46"/>
      <c r="T23" s="46"/>
      <c r="U23" s="46"/>
      <c r="V23" s="41"/>
      <c r="W23" s="41"/>
    </row>
    <row r="24" spans="1:23" ht="15.75" customHeight="1" thickBot="1" x14ac:dyDescent="0.25">
      <c r="A24" s="86"/>
      <c r="B24" s="97">
        <v>20</v>
      </c>
      <c r="C24" s="97">
        <v>28</v>
      </c>
      <c r="D24" s="40"/>
      <c r="E24" s="98"/>
      <c r="F24" s="105"/>
      <c r="G24" s="105"/>
      <c r="H24" s="105"/>
      <c r="I24" s="105"/>
      <c r="J24" s="105"/>
      <c r="K24" s="105"/>
      <c r="L24" s="105"/>
      <c r="M24" s="40"/>
      <c r="N24" s="48" t="s">
        <v>49</v>
      </c>
      <c r="O24" s="46"/>
      <c r="P24" s="185" t="s">
        <v>38</v>
      </c>
      <c r="Q24" s="186"/>
      <c r="R24" s="186"/>
      <c r="S24" s="186"/>
      <c r="T24" s="186"/>
      <c r="U24" s="187"/>
      <c r="V24" s="181"/>
      <c r="W24" s="181"/>
    </row>
    <row r="25" spans="1:23" ht="13.5" thickBot="1" x14ac:dyDescent="0.25">
      <c r="A25" s="86"/>
      <c r="B25" s="61">
        <v>21</v>
      </c>
      <c r="C25" s="61">
        <v>15</v>
      </c>
      <c r="D25" s="40"/>
      <c r="E25" s="98"/>
      <c r="F25" s="105"/>
      <c r="G25" s="105"/>
      <c r="H25" s="105"/>
      <c r="I25" s="105"/>
      <c r="J25" s="105"/>
      <c r="K25" s="105"/>
      <c r="L25" s="105"/>
      <c r="M25" s="40"/>
      <c r="N25" s="42"/>
      <c r="O25" s="66"/>
      <c r="P25" s="66" t="s">
        <v>39</v>
      </c>
      <c r="Q25" s="66" t="s">
        <v>40</v>
      </c>
      <c r="R25" s="66" t="s">
        <v>41</v>
      </c>
      <c r="S25" s="66" t="s">
        <v>42</v>
      </c>
      <c r="T25" s="67" t="s">
        <v>43</v>
      </c>
      <c r="U25" s="67" t="s">
        <v>44</v>
      </c>
      <c r="V25" s="182"/>
      <c r="W25" s="182"/>
    </row>
    <row r="26" spans="1:23" ht="13.5" thickBot="1" x14ac:dyDescent="0.25">
      <c r="A26" s="86"/>
      <c r="B26" s="61">
        <v>22</v>
      </c>
      <c r="C26" s="61">
        <v>28</v>
      </c>
      <c r="D26" s="40"/>
      <c r="E26" s="98"/>
      <c r="F26" s="105"/>
      <c r="G26" s="105"/>
      <c r="H26" s="105"/>
      <c r="I26" s="105"/>
      <c r="J26" s="105"/>
      <c r="K26" s="105"/>
      <c r="L26" s="105"/>
      <c r="M26" s="40"/>
      <c r="N26" s="42"/>
      <c r="O26" s="52" t="s">
        <v>74</v>
      </c>
      <c r="P26" s="55" t="s">
        <v>47</v>
      </c>
      <c r="Q26" s="55" t="s">
        <v>47</v>
      </c>
      <c r="R26" s="55" t="s">
        <v>45</v>
      </c>
      <c r="S26" s="56" t="s">
        <v>56</v>
      </c>
      <c r="T26" s="127" t="s">
        <v>69</v>
      </c>
      <c r="U26" s="55" t="s">
        <v>72</v>
      </c>
      <c r="V26" s="56"/>
      <c r="W26" s="56"/>
    </row>
    <row r="27" spans="1:23" ht="13.5" thickBot="1" x14ac:dyDescent="0.25">
      <c r="A27" s="86" t="s">
        <v>10</v>
      </c>
      <c r="B27" s="61"/>
      <c r="C27" s="61">
        <v>60</v>
      </c>
      <c r="D27" s="40"/>
      <c r="E27" s="98"/>
      <c r="F27" s="105"/>
      <c r="G27" s="105"/>
      <c r="H27" s="105"/>
      <c r="I27" s="105"/>
      <c r="J27" s="105"/>
      <c r="K27" s="105"/>
      <c r="L27" s="105"/>
      <c r="M27" s="40"/>
      <c r="N27" s="42"/>
      <c r="O27" s="58" t="s">
        <v>75</v>
      </c>
      <c r="P27" s="59" t="s">
        <v>47</v>
      </c>
      <c r="Q27" s="59" t="s">
        <v>47</v>
      </c>
      <c r="R27" s="59" t="s">
        <v>45</v>
      </c>
      <c r="S27" s="56" t="s">
        <v>56</v>
      </c>
      <c r="T27" s="127" t="s">
        <v>69</v>
      </c>
      <c r="U27" s="59" t="s">
        <v>72</v>
      </c>
      <c r="V27" s="56"/>
      <c r="W27" s="56"/>
    </row>
    <row r="28" spans="1:23" ht="13.5" thickBot="1" x14ac:dyDescent="0.25">
      <c r="A28" s="86" t="s">
        <v>9</v>
      </c>
      <c r="B28" s="61"/>
      <c r="C28" s="61">
        <v>34</v>
      </c>
      <c r="D28" s="40"/>
      <c r="E28" s="98"/>
      <c r="F28" s="105"/>
      <c r="G28" s="105"/>
      <c r="H28" s="105"/>
      <c r="I28" s="105"/>
      <c r="J28" s="105"/>
      <c r="K28" s="105"/>
      <c r="L28" s="105"/>
      <c r="M28" s="40"/>
      <c r="N28" s="42"/>
      <c r="O28" s="58" t="s">
        <v>81</v>
      </c>
      <c r="P28" s="59" t="s">
        <v>47</v>
      </c>
      <c r="Q28" s="59" t="s">
        <v>47</v>
      </c>
      <c r="R28" s="59" t="s">
        <v>45</v>
      </c>
      <c r="S28" s="56" t="s">
        <v>56</v>
      </c>
      <c r="T28" s="127" t="s">
        <v>69</v>
      </c>
      <c r="U28" s="59" t="s">
        <v>72</v>
      </c>
      <c r="V28" s="56"/>
      <c r="W28" s="56"/>
    </row>
    <row r="29" spans="1:23" x14ac:dyDescent="0.2">
      <c r="A29" s="86" t="s">
        <v>11</v>
      </c>
      <c r="B29" s="61"/>
      <c r="C29" s="61">
        <v>48</v>
      </c>
      <c r="D29" s="40"/>
      <c r="E29" s="98"/>
      <c r="F29" s="105"/>
      <c r="G29" s="105"/>
      <c r="H29" s="105"/>
      <c r="I29" s="105"/>
      <c r="J29" s="105"/>
      <c r="K29" s="105"/>
      <c r="L29" s="105"/>
      <c r="M29" s="40"/>
      <c r="N29" s="42"/>
      <c r="O29" s="58" t="s">
        <v>76</v>
      </c>
      <c r="P29" s="59" t="s">
        <v>47</v>
      </c>
      <c r="Q29" s="59" t="s">
        <v>47</v>
      </c>
      <c r="R29" s="59" t="s">
        <v>45</v>
      </c>
      <c r="S29" s="56" t="s">
        <v>56</v>
      </c>
      <c r="T29" s="127" t="s">
        <v>69</v>
      </c>
      <c r="U29" s="59" t="s">
        <v>72</v>
      </c>
      <c r="V29" s="56"/>
      <c r="W29" s="56"/>
    </row>
    <row r="30" spans="1:23" x14ac:dyDescent="0.2">
      <c r="A30" s="86"/>
      <c r="B30" s="61"/>
      <c r="C30" s="61"/>
      <c r="D30" s="40"/>
      <c r="E30" s="98"/>
      <c r="F30" s="105"/>
      <c r="G30" s="105"/>
      <c r="H30" s="105"/>
      <c r="I30" s="105"/>
      <c r="J30" s="105"/>
      <c r="K30" s="105"/>
      <c r="L30" s="105"/>
      <c r="M30" s="40"/>
      <c r="N30" s="42"/>
      <c r="O30" s="87"/>
      <c r="P30" s="88"/>
      <c r="Q30" s="88"/>
      <c r="R30" s="88"/>
      <c r="S30" s="88"/>
      <c r="T30" s="123"/>
      <c r="U30" s="88"/>
      <c r="V30" s="88"/>
      <c r="W30" s="88"/>
    </row>
    <row r="31" spans="1:23" x14ac:dyDescent="0.2">
      <c r="A31" s="57" t="s">
        <v>21</v>
      </c>
      <c r="B31" s="57"/>
      <c r="C31" s="57">
        <v>35</v>
      </c>
      <c r="D31" s="40"/>
      <c r="E31" s="98"/>
      <c r="F31" s="105"/>
      <c r="G31" s="105"/>
      <c r="H31" s="105"/>
      <c r="I31" s="105"/>
      <c r="J31" s="105"/>
      <c r="K31" s="105"/>
      <c r="L31" s="105"/>
      <c r="M31" s="40"/>
      <c r="N31" s="42"/>
      <c r="O31" s="58" t="s">
        <v>77</v>
      </c>
      <c r="P31" s="59"/>
      <c r="Q31" s="59" t="s">
        <v>47</v>
      </c>
      <c r="R31" s="59" t="s">
        <v>45</v>
      </c>
      <c r="S31" s="56" t="s">
        <v>56</v>
      </c>
      <c r="T31" s="128" t="s">
        <v>69</v>
      </c>
      <c r="U31" s="59" t="s">
        <v>47</v>
      </c>
      <c r="V31" s="56"/>
      <c r="W31" s="56"/>
    </row>
    <row r="32" spans="1:23" x14ac:dyDescent="0.2">
      <c r="A32" s="85" t="s">
        <v>22</v>
      </c>
      <c r="B32" s="57" t="s">
        <v>22</v>
      </c>
      <c r="C32" s="57" t="s">
        <v>50</v>
      </c>
      <c r="D32" s="40"/>
      <c r="E32" s="98"/>
      <c r="F32" s="105"/>
      <c r="G32" s="105"/>
      <c r="H32" s="105"/>
      <c r="I32" s="105"/>
      <c r="J32" s="105"/>
      <c r="K32" s="105"/>
      <c r="L32" s="105"/>
      <c r="M32" s="40"/>
      <c r="N32" s="42"/>
      <c r="O32" s="58" t="s">
        <v>78</v>
      </c>
      <c r="P32" s="59"/>
      <c r="Q32" s="59" t="s">
        <v>47</v>
      </c>
      <c r="R32" s="59" t="s">
        <v>45</v>
      </c>
      <c r="S32" s="56" t="s">
        <v>56</v>
      </c>
      <c r="T32" s="128" t="s">
        <v>69</v>
      </c>
      <c r="U32" s="59" t="s">
        <v>47</v>
      </c>
      <c r="V32" s="56"/>
      <c r="W32" s="56"/>
    </row>
    <row r="33" spans="1:23" x14ac:dyDescent="0.2">
      <c r="A33" s="85" t="s">
        <v>23</v>
      </c>
      <c r="B33" s="57" t="s">
        <v>23</v>
      </c>
      <c r="C33" s="57">
        <v>40</v>
      </c>
      <c r="D33" s="40"/>
      <c r="E33" s="98"/>
      <c r="F33" s="105"/>
      <c r="G33" s="105"/>
      <c r="H33" s="105"/>
      <c r="I33" s="105"/>
      <c r="J33" s="105"/>
      <c r="K33" s="105"/>
      <c r="L33" s="105"/>
      <c r="M33" s="40"/>
      <c r="N33" s="42"/>
      <c r="O33" s="58" t="s">
        <v>79</v>
      </c>
      <c r="P33" s="59"/>
      <c r="Q33" s="59" t="s">
        <v>47</v>
      </c>
      <c r="R33" s="59" t="s">
        <v>45</v>
      </c>
      <c r="S33" s="56" t="s">
        <v>56</v>
      </c>
      <c r="T33" s="128" t="s">
        <v>69</v>
      </c>
      <c r="U33" s="59" t="s">
        <v>47</v>
      </c>
      <c r="V33" s="56"/>
      <c r="W33" s="56"/>
    </row>
    <row r="34" spans="1:23" x14ac:dyDescent="0.2">
      <c r="A34" s="85" t="s">
        <v>24</v>
      </c>
      <c r="B34" s="57" t="s">
        <v>24</v>
      </c>
      <c r="C34" s="57">
        <v>35</v>
      </c>
      <c r="D34" s="40"/>
      <c r="E34" s="98"/>
      <c r="F34" s="105"/>
      <c r="G34" s="105"/>
      <c r="H34" s="105"/>
      <c r="I34" s="105"/>
      <c r="J34" s="105"/>
      <c r="K34" s="105"/>
      <c r="L34" s="105"/>
      <c r="M34" s="40"/>
      <c r="N34" s="42"/>
      <c r="O34" s="58" t="s">
        <v>80</v>
      </c>
      <c r="P34" s="59"/>
      <c r="Q34" s="59" t="s">
        <v>47</v>
      </c>
      <c r="R34" s="59" t="s">
        <v>45</v>
      </c>
      <c r="S34" s="56" t="s">
        <v>56</v>
      </c>
      <c r="T34" s="128" t="s">
        <v>69</v>
      </c>
      <c r="U34" s="59" t="s">
        <v>47</v>
      </c>
      <c r="V34" s="56"/>
      <c r="W34" s="56"/>
    </row>
    <row r="35" spans="1:23" x14ac:dyDescent="0.2">
      <c r="A35" s="85" t="s">
        <v>25</v>
      </c>
      <c r="B35" s="57" t="s">
        <v>25</v>
      </c>
      <c r="C35" s="57" t="s">
        <v>51</v>
      </c>
      <c r="D35" s="40"/>
      <c r="E35" s="98"/>
      <c r="F35" s="105"/>
      <c r="G35" s="105"/>
      <c r="H35" s="105"/>
      <c r="I35" s="105"/>
      <c r="J35" s="105"/>
      <c r="K35" s="105"/>
      <c r="L35" s="105"/>
      <c r="M35" s="40"/>
      <c r="N35" s="42"/>
      <c r="O35" s="58"/>
      <c r="P35" s="59"/>
      <c r="Q35" s="59"/>
      <c r="R35" s="59"/>
      <c r="S35" s="59"/>
      <c r="T35" s="124"/>
      <c r="U35" s="59"/>
      <c r="V35" s="56"/>
      <c r="W35" s="56"/>
    </row>
    <row r="36" spans="1:23" ht="13.5" thickBot="1" x14ac:dyDescent="0.25">
      <c r="A36" s="89" t="s">
        <v>26</v>
      </c>
      <c r="B36" s="68" t="s">
        <v>26</v>
      </c>
      <c r="C36" s="68" t="s">
        <v>52</v>
      </c>
      <c r="D36" s="40"/>
      <c r="E36" s="98"/>
      <c r="F36" s="105"/>
      <c r="G36" s="105"/>
      <c r="H36" s="105"/>
      <c r="I36" s="105"/>
      <c r="J36" s="105"/>
      <c r="K36" s="105"/>
      <c r="L36" s="105"/>
      <c r="M36" s="40"/>
      <c r="N36" s="42"/>
      <c r="O36" s="58"/>
      <c r="P36" s="59"/>
      <c r="Q36" s="59"/>
      <c r="R36" s="59"/>
      <c r="S36" s="59"/>
      <c r="T36" s="124"/>
      <c r="U36" s="59"/>
      <c r="V36" s="56"/>
      <c r="W36" s="56"/>
    </row>
    <row r="37" spans="1:23" x14ac:dyDescent="0.2">
      <c r="A37" s="40"/>
      <c r="B37" s="40"/>
      <c r="C37" s="40"/>
      <c r="D37" s="40"/>
      <c r="E37" s="98"/>
      <c r="F37" s="105"/>
      <c r="G37" s="105"/>
      <c r="H37" s="105"/>
      <c r="I37" s="105"/>
      <c r="J37" s="105"/>
      <c r="K37" s="105"/>
      <c r="L37" s="105"/>
      <c r="M37" s="40"/>
      <c r="N37" s="42"/>
      <c r="O37" s="58"/>
      <c r="P37" s="59"/>
      <c r="Q37" s="59"/>
      <c r="R37" s="59"/>
      <c r="S37" s="59"/>
      <c r="T37" s="124"/>
      <c r="U37" s="59"/>
      <c r="V37" s="56"/>
      <c r="W37" s="56"/>
    </row>
    <row r="38" spans="1:23" x14ac:dyDescent="0.2">
      <c r="A38" s="40"/>
      <c r="B38" s="40"/>
      <c r="C38" s="40"/>
      <c r="D38" s="40"/>
      <c r="E38" s="98"/>
      <c r="F38" s="105"/>
      <c r="G38" s="105"/>
      <c r="H38" s="105"/>
      <c r="I38" s="105"/>
      <c r="J38" s="105"/>
      <c r="K38" s="105"/>
      <c r="L38" s="105"/>
      <c r="M38" s="40"/>
      <c r="N38" s="42"/>
      <c r="O38" s="58"/>
      <c r="P38" s="59"/>
      <c r="Q38" s="59"/>
      <c r="R38" s="59"/>
      <c r="S38" s="59"/>
      <c r="T38" s="124"/>
      <c r="U38" s="59"/>
      <c r="V38" s="56"/>
      <c r="W38" s="56"/>
    </row>
    <row r="39" spans="1:23" x14ac:dyDescent="0.2">
      <c r="A39" s="40"/>
      <c r="B39" s="40"/>
      <c r="C39" s="40"/>
      <c r="D39" s="40"/>
      <c r="E39" s="98"/>
      <c r="F39" s="105"/>
      <c r="G39" s="105"/>
      <c r="H39" s="105"/>
      <c r="I39" s="105"/>
      <c r="J39" s="105"/>
      <c r="K39" s="105"/>
      <c r="L39" s="105"/>
      <c r="M39" s="40"/>
      <c r="N39" s="42"/>
      <c r="O39" s="58"/>
      <c r="P39" s="59"/>
      <c r="Q39" s="59"/>
      <c r="R39" s="59"/>
      <c r="S39" s="59"/>
      <c r="T39" s="124"/>
      <c r="U39" s="59"/>
      <c r="V39" s="56"/>
      <c r="W39" s="56"/>
    </row>
    <row r="40" spans="1:23" x14ac:dyDescent="0.2">
      <c r="A40" s="90"/>
      <c r="B40" s="40"/>
      <c r="C40" s="40"/>
      <c r="D40" s="40"/>
      <c r="E40" s="98"/>
      <c r="F40" s="105"/>
      <c r="G40" s="105"/>
      <c r="H40" s="105"/>
      <c r="I40" s="105"/>
      <c r="J40" s="105"/>
      <c r="K40" s="105"/>
      <c r="L40" s="105"/>
      <c r="M40" s="40"/>
      <c r="N40" s="42"/>
      <c r="O40" s="58"/>
      <c r="P40" s="59"/>
      <c r="Q40" s="59"/>
      <c r="R40" s="59"/>
      <c r="S40" s="59"/>
      <c r="T40" s="124"/>
      <c r="U40" s="59"/>
      <c r="V40" s="56"/>
      <c r="W40" s="56"/>
    </row>
    <row r="41" spans="1:23" ht="13.5" thickBot="1" x14ac:dyDescent="0.25">
      <c r="A41" s="90"/>
      <c r="B41" s="40"/>
      <c r="C41" s="40"/>
      <c r="D41" s="40"/>
      <c r="E41" s="98"/>
      <c r="F41" s="105"/>
      <c r="G41" s="105"/>
      <c r="H41" s="105"/>
      <c r="I41" s="105"/>
      <c r="J41" s="105"/>
      <c r="K41" s="105"/>
      <c r="L41" s="105"/>
      <c r="M41" s="40"/>
      <c r="N41" s="42"/>
      <c r="O41" s="62"/>
      <c r="P41" s="59"/>
      <c r="Q41" s="59"/>
      <c r="R41" s="64"/>
      <c r="S41" s="64"/>
      <c r="T41" s="126"/>
      <c r="U41" s="59"/>
      <c r="V41" s="65"/>
      <c r="W41" s="65"/>
    </row>
    <row r="42" spans="1:23" x14ac:dyDescent="0.2">
      <c r="A42" s="90"/>
      <c r="B42" s="40"/>
      <c r="C42" s="40"/>
      <c r="D42" s="40"/>
      <c r="E42" s="98"/>
      <c r="F42" s="105"/>
      <c r="G42" s="105"/>
      <c r="H42" s="105"/>
      <c r="I42" s="105"/>
      <c r="J42" s="105"/>
      <c r="K42" s="105"/>
      <c r="L42" s="105"/>
      <c r="M42" s="40"/>
      <c r="N42" s="42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3.5" thickBot="1" x14ac:dyDescent="0.25">
      <c r="A43" s="90"/>
      <c r="B43" s="40"/>
      <c r="C43" s="40"/>
      <c r="D43" s="40"/>
      <c r="E43" s="98"/>
      <c r="F43" s="105"/>
      <c r="G43" s="105"/>
      <c r="H43" s="105"/>
      <c r="I43" s="105"/>
      <c r="J43" s="105"/>
      <c r="K43" s="105"/>
      <c r="L43" s="105"/>
      <c r="M43" s="40"/>
      <c r="N43" s="42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3.5" thickBot="1" x14ac:dyDescent="0.25">
      <c r="A44" s="40"/>
      <c r="B44" s="40"/>
      <c r="C44" s="40"/>
      <c r="D44" s="40"/>
      <c r="E44" s="98"/>
      <c r="F44" s="105"/>
      <c r="G44" s="105"/>
      <c r="H44" s="105"/>
      <c r="I44" s="105"/>
      <c r="J44" s="105"/>
      <c r="K44" s="105"/>
      <c r="L44" s="105"/>
      <c r="M44" s="40"/>
      <c r="N44" s="45" t="s">
        <v>36</v>
      </c>
      <c r="O44" s="46"/>
      <c r="P44" s="46"/>
      <c r="Q44" s="46"/>
      <c r="R44" s="46"/>
      <c r="S44" s="46"/>
      <c r="T44" s="46"/>
      <c r="U44" s="46"/>
      <c r="V44" s="41"/>
      <c r="W44" s="41"/>
    </row>
    <row r="45" spans="1:23" ht="15.75" customHeight="1" thickBot="1" x14ac:dyDescent="0.25">
      <c r="A45" s="90"/>
      <c r="B45" s="40"/>
      <c r="C45" s="40"/>
      <c r="D45" s="40"/>
      <c r="E45" s="98"/>
      <c r="F45" s="105"/>
      <c r="G45" s="105"/>
      <c r="H45" s="105"/>
      <c r="I45" s="105"/>
      <c r="J45" s="105"/>
      <c r="K45" s="105"/>
      <c r="L45" s="105"/>
      <c r="M45" s="40"/>
      <c r="N45" s="48" t="s">
        <v>53</v>
      </c>
      <c r="O45" s="46"/>
      <c r="P45" s="185" t="s">
        <v>38</v>
      </c>
      <c r="Q45" s="186"/>
      <c r="R45" s="186"/>
      <c r="S45" s="186"/>
      <c r="T45" s="186"/>
      <c r="U45" s="187"/>
      <c r="V45" s="181"/>
      <c r="W45" s="181"/>
    </row>
    <row r="46" spans="1:23" ht="13.5" thickBot="1" x14ac:dyDescent="0.25">
      <c r="A46" s="90"/>
      <c r="B46" s="40"/>
      <c r="C46" s="40"/>
      <c r="D46" s="40"/>
      <c r="E46" s="98"/>
      <c r="F46" s="105"/>
      <c r="G46" s="105"/>
      <c r="H46" s="105"/>
      <c r="I46" s="105"/>
      <c r="J46" s="105"/>
      <c r="K46" s="105"/>
      <c r="L46" s="105"/>
      <c r="M46" s="40"/>
      <c r="N46" s="42"/>
      <c r="O46" s="49"/>
      <c r="P46" s="50" t="s">
        <v>39</v>
      </c>
      <c r="Q46" s="50" t="s">
        <v>40</v>
      </c>
      <c r="R46" s="50" t="s">
        <v>41</v>
      </c>
      <c r="S46" s="50" t="s">
        <v>42</v>
      </c>
      <c r="T46" s="69" t="s">
        <v>43</v>
      </c>
      <c r="U46" s="51" t="s">
        <v>44</v>
      </c>
      <c r="V46" s="182"/>
      <c r="W46" s="182"/>
    </row>
    <row r="47" spans="1:23" x14ac:dyDescent="0.2">
      <c r="A47" s="90"/>
      <c r="B47" s="40"/>
      <c r="C47" s="40"/>
      <c r="D47" s="40"/>
      <c r="E47" s="98"/>
      <c r="F47" s="105"/>
      <c r="G47" s="105"/>
      <c r="H47" s="105"/>
      <c r="I47" s="105"/>
      <c r="J47" s="105"/>
      <c r="K47" s="105"/>
      <c r="L47" s="105"/>
      <c r="M47" s="40"/>
      <c r="N47" s="42"/>
      <c r="O47" s="52" t="s">
        <v>74</v>
      </c>
      <c r="P47" s="54" t="s">
        <v>45</v>
      </c>
      <c r="Q47" s="55" t="s">
        <v>47</v>
      </c>
      <c r="R47" s="55" t="s">
        <v>45</v>
      </c>
      <c r="S47" s="53" t="s">
        <v>48</v>
      </c>
      <c r="T47" s="55" t="s">
        <v>48</v>
      </c>
      <c r="U47" s="71" t="s">
        <v>47</v>
      </c>
      <c r="V47" s="71"/>
      <c r="W47" s="71"/>
    </row>
    <row r="48" spans="1:23" x14ac:dyDescent="0.2">
      <c r="A48" s="90"/>
      <c r="B48" s="40"/>
      <c r="C48" s="40"/>
      <c r="D48" s="40"/>
      <c r="E48" s="98"/>
      <c r="F48" s="105"/>
      <c r="G48" s="105"/>
      <c r="H48" s="105"/>
      <c r="I48" s="105"/>
      <c r="J48" s="105"/>
      <c r="K48" s="105"/>
      <c r="L48" s="105"/>
      <c r="M48" s="40"/>
      <c r="N48" s="42"/>
      <c r="O48" s="58" t="s">
        <v>75</v>
      </c>
      <c r="P48" s="59" t="s">
        <v>45</v>
      </c>
      <c r="Q48" s="59" t="s">
        <v>47</v>
      </c>
      <c r="R48" s="59" t="s">
        <v>45</v>
      </c>
      <c r="S48" s="53" t="s">
        <v>48</v>
      </c>
      <c r="T48" s="59" t="s">
        <v>48</v>
      </c>
      <c r="U48" s="72" t="s">
        <v>47</v>
      </c>
      <c r="V48" s="72"/>
      <c r="W48" s="72"/>
    </row>
    <row r="49" spans="1:23" x14ac:dyDescent="0.2">
      <c r="A49" s="40"/>
      <c r="B49" s="40"/>
      <c r="C49" s="40"/>
      <c r="D49" s="40"/>
      <c r="E49" s="98"/>
      <c r="F49" s="105"/>
      <c r="G49" s="105"/>
      <c r="H49" s="105"/>
      <c r="I49" s="105"/>
      <c r="J49" s="105"/>
      <c r="K49" s="105"/>
      <c r="L49" s="105"/>
      <c r="M49" s="40"/>
      <c r="N49" s="42"/>
      <c r="O49" s="58" t="s">
        <v>81</v>
      </c>
      <c r="P49" s="59" t="s">
        <v>45</v>
      </c>
      <c r="Q49" s="59" t="s">
        <v>47</v>
      </c>
      <c r="R49" s="59" t="s">
        <v>45</v>
      </c>
      <c r="S49" s="53" t="s">
        <v>48</v>
      </c>
      <c r="T49" s="59" t="s">
        <v>48</v>
      </c>
      <c r="U49" s="72" t="s">
        <v>47</v>
      </c>
      <c r="V49" s="72"/>
      <c r="W49" s="72"/>
    </row>
    <row r="50" spans="1:23" x14ac:dyDescent="0.2">
      <c r="A50" s="40"/>
      <c r="B50" s="40"/>
      <c r="C50" s="40"/>
      <c r="D50" s="40"/>
      <c r="E50" s="98"/>
      <c r="F50" s="105"/>
      <c r="G50" s="105"/>
      <c r="H50" s="105"/>
      <c r="I50" s="105"/>
      <c r="J50" s="105"/>
      <c r="K50" s="105"/>
      <c r="L50" s="105"/>
      <c r="M50" s="40"/>
      <c r="N50" s="42"/>
      <c r="O50" s="58" t="s">
        <v>76</v>
      </c>
      <c r="P50" s="59" t="s">
        <v>45</v>
      </c>
      <c r="Q50" s="59" t="s">
        <v>47</v>
      </c>
      <c r="R50" s="59" t="s">
        <v>45</v>
      </c>
      <c r="S50" s="53" t="s">
        <v>48</v>
      </c>
      <c r="T50" s="59" t="s">
        <v>48</v>
      </c>
      <c r="U50" s="72" t="s">
        <v>47</v>
      </c>
      <c r="V50" s="72"/>
      <c r="W50" s="72"/>
    </row>
    <row r="51" spans="1:23" ht="13.5" thickBot="1" x14ac:dyDescent="0.25">
      <c r="A51" s="40"/>
      <c r="B51" s="40"/>
      <c r="C51" s="40"/>
      <c r="D51" s="40"/>
      <c r="E51" s="98"/>
      <c r="F51" s="105"/>
      <c r="G51" s="105"/>
      <c r="H51" s="105"/>
      <c r="I51" s="105"/>
      <c r="J51" s="105"/>
      <c r="K51" s="105"/>
      <c r="L51" s="105"/>
      <c r="M51" s="40"/>
      <c r="N51" s="42"/>
      <c r="O51" s="87"/>
      <c r="P51" s="88"/>
      <c r="Q51" s="88"/>
      <c r="R51" s="88"/>
      <c r="S51" s="93"/>
      <c r="T51" s="88"/>
      <c r="U51" s="94"/>
      <c r="V51" s="88"/>
      <c r="W51" s="88"/>
    </row>
    <row r="52" spans="1:23" x14ac:dyDescent="0.2">
      <c r="A52" s="40"/>
      <c r="B52" s="40"/>
      <c r="C52" s="40"/>
      <c r="D52" s="40"/>
      <c r="E52" s="98"/>
      <c r="F52" s="105"/>
      <c r="G52" s="105"/>
      <c r="H52" s="105"/>
      <c r="I52" s="105"/>
      <c r="J52" s="105"/>
      <c r="K52" s="105"/>
      <c r="L52" s="105"/>
      <c r="M52" s="40"/>
      <c r="N52" s="42"/>
      <c r="O52" s="58" t="s">
        <v>77</v>
      </c>
      <c r="P52" s="54" t="s">
        <v>45</v>
      </c>
      <c r="Q52" s="59" t="s">
        <v>47</v>
      </c>
      <c r="R52" s="59" t="s">
        <v>45</v>
      </c>
      <c r="S52" s="53" t="s">
        <v>48</v>
      </c>
      <c r="T52" s="59" t="s">
        <v>48</v>
      </c>
      <c r="U52" s="72" t="s">
        <v>47</v>
      </c>
      <c r="V52" s="71"/>
      <c r="W52" s="71"/>
    </row>
    <row r="53" spans="1:23" x14ac:dyDescent="0.2">
      <c r="A53" s="40"/>
      <c r="B53" s="40"/>
      <c r="C53" s="40"/>
      <c r="D53" s="40"/>
      <c r="E53" s="98"/>
      <c r="F53" s="105"/>
      <c r="G53" s="105"/>
      <c r="H53" s="105"/>
      <c r="I53" s="105"/>
      <c r="J53" s="105"/>
      <c r="K53" s="105"/>
      <c r="L53" s="105"/>
      <c r="M53" s="40"/>
      <c r="N53" s="42"/>
      <c r="O53" s="58" t="s">
        <v>78</v>
      </c>
      <c r="P53" s="59" t="s">
        <v>45</v>
      </c>
      <c r="Q53" s="59" t="s">
        <v>47</v>
      </c>
      <c r="R53" s="59" t="s">
        <v>45</v>
      </c>
      <c r="S53" s="53" t="s">
        <v>48</v>
      </c>
      <c r="T53" s="59" t="s">
        <v>48</v>
      </c>
      <c r="U53" s="72" t="s">
        <v>47</v>
      </c>
      <c r="V53" s="72"/>
      <c r="W53" s="72"/>
    </row>
    <row r="54" spans="1:23" x14ac:dyDescent="0.2">
      <c r="A54" s="40"/>
      <c r="B54" s="40"/>
      <c r="C54" s="40"/>
      <c r="D54" s="40"/>
      <c r="E54" s="98"/>
      <c r="F54" s="105"/>
      <c r="G54" s="105"/>
      <c r="H54" s="105"/>
      <c r="I54" s="105"/>
      <c r="J54" s="105"/>
      <c r="K54" s="105"/>
      <c r="L54" s="105"/>
      <c r="M54" s="40"/>
      <c r="N54" s="42"/>
      <c r="O54" s="58" t="s">
        <v>79</v>
      </c>
      <c r="P54" s="59" t="s">
        <v>45</v>
      </c>
      <c r="Q54" s="59" t="s">
        <v>47</v>
      </c>
      <c r="R54" s="59" t="s">
        <v>45</v>
      </c>
      <c r="S54" s="53" t="s">
        <v>48</v>
      </c>
      <c r="T54" s="59" t="s">
        <v>48</v>
      </c>
      <c r="U54" s="72" t="s">
        <v>47</v>
      </c>
      <c r="V54" s="72"/>
      <c r="W54" s="72"/>
    </row>
    <row r="55" spans="1:23" ht="13.5" thickBot="1" x14ac:dyDescent="0.25">
      <c r="A55" s="40"/>
      <c r="B55" s="40"/>
      <c r="C55" s="40"/>
      <c r="D55" s="40"/>
      <c r="E55" s="98"/>
      <c r="F55" s="105"/>
      <c r="G55" s="105"/>
      <c r="H55" s="105"/>
      <c r="I55" s="105"/>
      <c r="J55" s="105"/>
      <c r="K55" s="105"/>
      <c r="L55" s="105"/>
      <c r="M55" s="40"/>
      <c r="N55" s="42"/>
      <c r="O55" s="58" t="s">
        <v>80</v>
      </c>
      <c r="P55" s="59" t="s">
        <v>45</v>
      </c>
      <c r="Q55" s="59" t="s">
        <v>47</v>
      </c>
      <c r="R55" s="59" t="s">
        <v>45</v>
      </c>
      <c r="S55" s="53" t="s">
        <v>48</v>
      </c>
      <c r="T55" s="64" t="s">
        <v>48</v>
      </c>
      <c r="U55" s="72" t="s">
        <v>47</v>
      </c>
      <c r="V55" s="72"/>
      <c r="W55" s="72"/>
    </row>
    <row r="56" spans="1:23" x14ac:dyDescent="0.2">
      <c r="A56" s="40"/>
      <c r="B56" s="40"/>
      <c r="C56" s="40"/>
      <c r="D56" s="40"/>
      <c r="E56" s="98"/>
      <c r="F56" s="105"/>
      <c r="G56" s="105"/>
      <c r="H56" s="105"/>
      <c r="I56" s="105"/>
      <c r="J56" s="105"/>
      <c r="K56" s="105"/>
      <c r="L56" s="105"/>
      <c r="M56" s="40"/>
      <c r="N56" s="42"/>
      <c r="O56" s="58"/>
      <c r="P56" s="59"/>
      <c r="Q56" s="59"/>
      <c r="R56" s="59"/>
      <c r="S56" s="53"/>
      <c r="T56" s="125"/>
      <c r="U56" s="72"/>
      <c r="V56" s="56"/>
      <c r="W56" s="56"/>
    </row>
    <row r="57" spans="1:23" x14ac:dyDescent="0.2">
      <c r="A57" s="40"/>
      <c r="B57" s="40"/>
      <c r="C57" s="40"/>
      <c r="D57" s="40"/>
      <c r="E57" s="98"/>
      <c r="F57" s="105"/>
      <c r="G57" s="105"/>
      <c r="H57" s="105"/>
      <c r="I57" s="105"/>
      <c r="J57" s="105"/>
      <c r="K57" s="105"/>
      <c r="L57" s="105"/>
      <c r="M57" s="40"/>
      <c r="N57" s="42"/>
      <c r="O57" s="58"/>
      <c r="P57" s="59"/>
      <c r="Q57" s="59"/>
      <c r="R57" s="59"/>
      <c r="S57" s="53"/>
      <c r="T57" s="124"/>
      <c r="U57" s="72"/>
      <c r="V57" s="56"/>
      <c r="W57" s="56"/>
    </row>
    <row r="58" spans="1:23" x14ac:dyDescent="0.2">
      <c r="A58" s="40"/>
      <c r="B58" s="40"/>
      <c r="C58" s="40"/>
      <c r="D58" s="40"/>
      <c r="E58" s="98"/>
      <c r="F58" s="105"/>
      <c r="G58" s="105"/>
      <c r="H58" s="105"/>
      <c r="I58" s="105"/>
      <c r="J58" s="105"/>
      <c r="K58" s="105"/>
      <c r="L58" s="105"/>
      <c r="M58" s="40"/>
      <c r="N58" s="42"/>
      <c r="O58" s="58"/>
      <c r="P58" s="59"/>
      <c r="Q58" s="59"/>
      <c r="R58" s="59"/>
      <c r="S58" s="53"/>
      <c r="T58" s="124"/>
      <c r="U58" s="72"/>
      <c r="V58" s="56"/>
      <c r="W58" s="56"/>
    </row>
    <row r="59" spans="1:23" x14ac:dyDescent="0.2">
      <c r="A59" s="40"/>
      <c r="B59" s="40"/>
      <c r="C59" s="40"/>
      <c r="D59" s="40"/>
      <c r="E59" s="98"/>
      <c r="F59" s="105"/>
      <c r="G59" s="105"/>
      <c r="H59" s="105"/>
      <c r="I59" s="105"/>
      <c r="J59" s="105"/>
      <c r="K59" s="105"/>
      <c r="L59" s="105"/>
      <c r="M59" s="40"/>
      <c r="N59" s="42"/>
      <c r="O59" s="58"/>
      <c r="P59" s="59"/>
      <c r="Q59" s="59"/>
      <c r="R59" s="59"/>
      <c r="S59" s="53"/>
      <c r="T59" s="124"/>
      <c r="U59" s="72"/>
      <c r="V59" s="56"/>
      <c r="W59" s="56"/>
    </row>
    <row r="60" spans="1:23" x14ac:dyDescent="0.2">
      <c r="A60" s="40"/>
      <c r="B60" s="40"/>
      <c r="C60" s="40"/>
      <c r="D60" s="40"/>
      <c r="E60" s="98"/>
      <c r="F60" s="105"/>
      <c r="G60" s="105"/>
      <c r="H60" s="105"/>
      <c r="I60" s="105"/>
      <c r="J60" s="105"/>
      <c r="K60" s="105"/>
      <c r="L60" s="105"/>
      <c r="M60" s="40"/>
      <c r="N60" s="42"/>
      <c r="O60" s="58"/>
      <c r="P60" s="59"/>
      <c r="Q60" s="59"/>
      <c r="R60" s="59"/>
      <c r="S60" s="53"/>
      <c r="T60" s="124"/>
      <c r="U60" s="72"/>
      <c r="V60" s="56"/>
      <c r="W60" s="56"/>
    </row>
    <row r="61" spans="1:23" ht="13.5" thickBot="1" x14ac:dyDescent="0.25">
      <c r="A61" s="40"/>
      <c r="B61" s="40"/>
      <c r="C61" s="40"/>
      <c r="D61" s="40"/>
      <c r="E61" s="98"/>
      <c r="F61" s="105"/>
      <c r="G61" s="105"/>
      <c r="H61" s="105"/>
      <c r="I61" s="105"/>
      <c r="J61" s="105"/>
      <c r="K61" s="105"/>
      <c r="L61" s="105"/>
      <c r="M61" s="40"/>
      <c r="N61" s="42"/>
      <c r="O61" s="58"/>
      <c r="P61" s="59"/>
      <c r="Q61" s="64"/>
      <c r="R61" s="59"/>
      <c r="S61" s="53"/>
      <c r="T61" s="124"/>
      <c r="U61" s="72"/>
      <c r="V61" s="56"/>
      <c r="W61" s="56"/>
    </row>
    <row r="62" spans="1:23" ht="13.5" thickBot="1" x14ac:dyDescent="0.25">
      <c r="A62" s="40"/>
      <c r="B62" s="40"/>
      <c r="C62" s="40"/>
      <c r="D62" s="40"/>
      <c r="E62" s="98"/>
      <c r="F62" s="105"/>
      <c r="G62" s="105"/>
      <c r="H62" s="105"/>
      <c r="I62" s="105"/>
      <c r="J62" s="105"/>
      <c r="K62" s="105"/>
      <c r="L62" s="105"/>
      <c r="M62" s="40"/>
      <c r="N62" s="42"/>
      <c r="O62" s="62"/>
      <c r="P62" s="59"/>
      <c r="Q62" s="59"/>
      <c r="R62" s="64"/>
      <c r="S62" s="63"/>
      <c r="T62" s="126"/>
      <c r="U62" s="73"/>
      <c r="V62" s="65"/>
      <c r="W62" s="65"/>
    </row>
    <row r="63" spans="1:23" x14ac:dyDescent="0.2">
      <c r="A63" s="40"/>
      <c r="B63" s="40"/>
      <c r="C63" s="40"/>
      <c r="D63" s="40"/>
      <c r="E63" s="98"/>
      <c r="F63" s="105"/>
      <c r="G63" s="105"/>
      <c r="H63" s="105"/>
      <c r="I63" s="105"/>
      <c r="J63" s="105"/>
      <c r="K63" s="105"/>
      <c r="L63" s="105"/>
      <c r="M63" s="40"/>
      <c r="N63" s="42"/>
      <c r="O63" s="41"/>
      <c r="P63" s="41"/>
      <c r="Q63" s="41"/>
      <c r="R63" s="41"/>
      <c r="S63" s="74"/>
      <c r="T63" s="41"/>
      <c r="U63" s="41"/>
      <c r="V63" s="41"/>
      <c r="W63" s="41"/>
    </row>
    <row r="64" spans="1:23" ht="13.5" thickBot="1" x14ac:dyDescent="0.25">
      <c r="A64" s="40"/>
      <c r="B64" s="40"/>
      <c r="C64" s="40"/>
      <c r="D64" s="40"/>
      <c r="E64" s="98"/>
      <c r="F64" s="105"/>
      <c r="G64" s="105"/>
      <c r="H64" s="105"/>
      <c r="I64" s="105"/>
      <c r="J64" s="105"/>
      <c r="K64" s="105"/>
      <c r="L64" s="105"/>
      <c r="M64" s="40"/>
      <c r="N64" s="42"/>
      <c r="O64" s="41"/>
      <c r="P64" s="41"/>
      <c r="Q64" s="41"/>
      <c r="R64" s="41"/>
      <c r="S64" s="41"/>
      <c r="T64" s="41"/>
      <c r="U64" s="41"/>
      <c r="V64" s="41"/>
      <c r="W64" s="41"/>
    </row>
    <row r="65" spans="14:23" ht="13.5" thickBot="1" x14ac:dyDescent="0.25">
      <c r="N65" s="45" t="s">
        <v>36</v>
      </c>
      <c r="O65" s="46"/>
      <c r="P65" s="46"/>
      <c r="Q65" s="46"/>
      <c r="R65" s="46"/>
      <c r="S65" s="46"/>
      <c r="T65" s="46"/>
      <c r="U65" s="46"/>
      <c r="V65" s="41"/>
      <c r="W65" s="41"/>
    </row>
    <row r="66" spans="14:23" ht="15.75" customHeight="1" thickBot="1" x14ac:dyDescent="0.25">
      <c r="N66" s="48" t="s">
        <v>54</v>
      </c>
      <c r="O66" s="46"/>
      <c r="P66" s="185" t="s">
        <v>38</v>
      </c>
      <c r="Q66" s="186"/>
      <c r="R66" s="186"/>
      <c r="S66" s="186"/>
      <c r="T66" s="186"/>
      <c r="U66" s="187"/>
      <c r="V66" s="181"/>
      <c r="W66" s="181"/>
    </row>
    <row r="67" spans="14:23" ht="13.5" thickBot="1" x14ac:dyDescent="0.25">
      <c r="N67" s="42"/>
      <c r="O67" s="49"/>
      <c r="P67" s="50" t="s">
        <v>39</v>
      </c>
      <c r="Q67" s="50" t="s">
        <v>40</v>
      </c>
      <c r="R67" s="50" t="s">
        <v>41</v>
      </c>
      <c r="S67" s="50" t="s">
        <v>42</v>
      </c>
      <c r="T67" s="51" t="s">
        <v>43</v>
      </c>
      <c r="U67" s="51" t="s">
        <v>44</v>
      </c>
      <c r="V67" s="182"/>
      <c r="W67" s="182"/>
    </row>
    <row r="68" spans="14:23" x14ac:dyDescent="0.2">
      <c r="N68" s="42"/>
      <c r="O68" s="52" t="s">
        <v>74</v>
      </c>
      <c r="P68" s="55" t="s">
        <v>73</v>
      </c>
      <c r="Q68" s="55" t="s">
        <v>45</v>
      </c>
      <c r="R68" s="55" t="s">
        <v>45</v>
      </c>
      <c r="S68" s="59" t="s">
        <v>58</v>
      </c>
      <c r="T68" s="55" t="s">
        <v>71</v>
      </c>
      <c r="U68" s="55" t="s">
        <v>47</v>
      </c>
      <c r="V68" s="55"/>
      <c r="W68" s="55"/>
    </row>
    <row r="69" spans="14:23" x14ac:dyDescent="0.2">
      <c r="N69" s="42"/>
      <c r="O69" s="58" t="s">
        <v>75</v>
      </c>
      <c r="P69" s="59" t="s">
        <v>73</v>
      </c>
      <c r="Q69" s="59" t="s">
        <v>45</v>
      </c>
      <c r="R69" s="59" t="s">
        <v>45</v>
      </c>
      <c r="S69" s="59" t="s">
        <v>58</v>
      </c>
      <c r="T69" s="59" t="s">
        <v>71</v>
      </c>
      <c r="U69" s="59" t="s">
        <v>47</v>
      </c>
      <c r="V69" s="59"/>
      <c r="W69" s="59"/>
    </row>
    <row r="70" spans="14:23" x14ac:dyDescent="0.2">
      <c r="N70" s="42"/>
      <c r="O70" s="58" t="s">
        <v>81</v>
      </c>
      <c r="P70" s="59" t="s">
        <v>73</v>
      </c>
      <c r="Q70" s="59" t="s">
        <v>45</v>
      </c>
      <c r="R70" s="59" t="s">
        <v>45</v>
      </c>
      <c r="S70" s="59" t="s">
        <v>58</v>
      </c>
      <c r="T70" s="59" t="s">
        <v>71</v>
      </c>
      <c r="U70" s="59" t="s">
        <v>47</v>
      </c>
      <c r="V70" s="59"/>
      <c r="W70" s="59"/>
    </row>
    <row r="71" spans="14:23" ht="13.5" thickBot="1" x14ac:dyDescent="0.25">
      <c r="N71" s="42"/>
      <c r="O71" s="58" t="s">
        <v>76</v>
      </c>
      <c r="P71" s="59" t="s">
        <v>73</v>
      </c>
      <c r="Q71" s="59" t="s">
        <v>45</v>
      </c>
      <c r="R71" s="59" t="s">
        <v>45</v>
      </c>
      <c r="S71" s="59" t="s">
        <v>58</v>
      </c>
      <c r="T71" s="64" t="s">
        <v>71</v>
      </c>
      <c r="U71" s="59" t="s">
        <v>47</v>
      </c>
      <c r="V71" s="76"/>
      <c r="W71" s="76"/>
    </row>
    <row r="72" spans="14:23" ht="13.5" thickBot="1" x14ac:dyDescent="0.25">
      <c r="N72" s="42"/>
      <c r="O72" s="87"/>
      <c r="P72" s="88"/>
      <c r="Q72" s="88"/>
      <c r="R72" s="88"/>
      <c r="S72" s="88"/>
      <c r="T72" s="95"/>
      <c r="U72" s="88"/>
      <c r="V72" s="88"/>
      <c r="W72" s="88"/>
    </row>
    <row r="73" spans="14:23" x14ac:dyDescent="0.2">
      <c r="N73" s="42"/>
      <c r="O73" s="58" t="s">
        <v>77</v>
      </c>
      <c r="P73" s="59" t="s">
        <v>73</v>
      </c>
      <c r="Q73" s="59" t="s">
        <v>45</v>
      </c>
      <c r="R73" s="59" t="s">
        <v>45</v>
      </c>
      <c r="S73" s="59" t="s">
        <v>58</v>
      </c>
      <c r="T73" s="124" t="s">
        <v>70</v>
      </c>
      <c r="U73" s="59" t="s">
        <v>47</v>
      </c>
      <c r="V73" s="55"/>
      <c r="W73" s="55"/>
    </row>
    <row r="74" spans="14:23" x14ac:dyDescent="0.2">
      <c r="N74" s="42"/>
      <c r="O74" s="58" t="s">
        <v>78</v>
      </c>
      <c r="P74" s="59" t="s">
        <v>73</v>
      </c>
      <c r="Q74" s="59" t="s">
        <v>45</v>
      </c>
      <c r="R74" s="59" t="s">
        <v>45</v>
      </c>
      <c r="S74" s="59" t="s">
        <v>58</v>
      </c>
      <c r="T74" s="124" t="s">
        <v>70</v>
      </c>
      <c r="U74" s="59" t="s">
        <v>47</v>
      </c>
      <c r="V74" s="59"/>
      <c r="W74" s="59"/>
    </row>
    <row r="75" spans="14:23" x14ac:dyDescent="0.2">
      <c r="N75" s="42"/>
      <c r="O75" s="58" t="s">
        <v>79</v>
      </c>
      <c r="P75" s="59" t="s">
        <v>73</v>
      </c>
      <c r="Q75" s="59" t="s">
        <v>45</v>
      </c>
      <c r="R75" s="59" t="s">
        <v>45</v>
      </c>
      <c r="S75" s="59" t="s">
        <v>58</v>
      </c>
      <c r="T75" s="124" t="s">
        <v>70</v>
      </c>
      <c r="U75" s="59" t="s">
        <v>47</v>
      </c>
      <c r="V75" s="59"/>
      <c r="W75" s="59"/>
    </row>
    <row r="76" spans="14:23" x14ac:dyDescent="0.2">
      <c r="N76" s="42"/>
      <c r="O76" s="58" t="s">
        <v>80</v>
      </c>
      <c r="P76" s="59" t="s">
        <v>73</v>
      </c>
      <c r="Q76" s="59" t="s">
        <v>45</v>
      </c>
      <c r="R76" s="59" t="s">
        <v>45</v>
      </c>
      <c r="S76" s="59" t="s">
        <v>58</v>
      </c>
      <c r="T76" s="124" t="s">
        <v>70</v>
      </c>
      <c r="U76" s="59" t="s">
        <v>47</v>
      </c>
      <c r="V76" s="76"/>
      <c r="W76" s="76"/>
    </row>
    <row r="77" spans="14:23" x14ac:dyDescent="0.2">
      <c r="N77" s="42"/>
      <c r="O77" s="58"/>
      <c r="P77" s="59"/>
      <c r="Q77" s="59"/>
      <c r="R77" s="59"/>
      <c r="S77" s="59"/>
      <c r="T77" s="124"/>
      <c r="U77" s="59"/>
      <c r="V77" s="56"/>
      <c r="W77" s="56"/>
    </row>
    <row r="78" spans="14:23" x14ac:dyDescent="0.2">
      <c r="N78" s="42"/>
      <c r="O78" s="58"/>
      <c r="P78" s="59"/>
      <c r="Q78" s="59"/>
      <c r="R78" s="59"/>
      <c r="S78" s="59"/>
      <c r="T78" s="124"/>
      <c r="U78" s="59"/>
      <c r="V78" s="56"/>
      <c r="W78" s="56"/>
    </row>
    <row r="79" spans="14:23" x14ac:dyDescent="0.2">
      <c r="N79" s="42"/>
      <c r="O79" s="58"/>
      <c r="P79" s="59"/>
      <c r="Q79" s="59"/>
      <c r="R79" s="59"/>
      <c r="S79" s="59"/>
      <c r="T79" s="124"/>
      <c r="U79" s="59"/>
      <c r="V79" s="56"/>
      <c r="W79" s="56"/>
    </row>
    <row r="80" spans="14:23" x14ac:dyDescent="0.2">
      <c r="N80" s="42"/>
      <c r="O80" s="58"/>
      <c r="P80" s="59"/>
      <c r="Q80" s="59"/>
      <c r="R80" s="59"/>
      <c r="S80" s="59"/>
      <c r="T80" s="124"/>
      <c r="U80" s="59"/>
      <c r="V80" s="56"/>
      <c r="W80" s="56"/>
    </row>
    <row r="81" spans="14:23" x14ac:dyDescent="0.2">
      <c r="N81" s="42"/>
      <c r="O81" s="58"/>
      <c r="P81" s="59"/>
      <c r="Q81" s="59"/>
      <c r="R81" s="59"/>
      <c r="S81" s="59"/>
      <c r="T81" s="124"/>
      <c r="U81" s="59"/>
      <c r="V81" s="56"/>
      <c r="W81" s="56"/>
    </row>
    <row r="82" spans="14:23" x14ac:dyDescent="0.2">
      <c r="N82" s="42"/>
      <c r="O82" s="58"/>
      <c r="P82" s="59"/>
      <c r="Q82" s="59"/>
      <c r="R82" s="59"/>
      <c r="S82" s="59"/>
      <c r="T82" s="124"/>
      <c r="U82" s="59"/>
      <c r="V82" s="56"/>
      <c r="W82" s="56"/>
    </row>
    <row r="83" spans="14:23" ht="13.5" thickBot="1" x14ac:dyDescent="0.25">
      <c r="N83" s="42"/>
      <c r="O83" s="62"/>
      <c r="P83" s="64"/>
      <c r="Q83" s="64"/>
      <c r="R83" s="64"/>
      <c r="S83" s="64"/>
      <c r="T83" s="124"/>
      <c r="U83" s="59"/>
      <c r="V83" s="65"/>
      <c r="W83" s="65"/>
    </row>
    <row r="84" spans="14:23" x14ac:dyDescent="0.2">
      <c r="N84" s="42"/>
      <c r="O84" s="41"/>
      <c r="P84" s="41"/>
      <c r="Q84" s="41"/>
      <c r="R84" s="41"/>
      <c r="S84" s="41"/>
      <c r="T84" s="41"/>
      <c r="U84" s="41"/>
      <c r="V84" s="41"/>
      <c r="W84" s="41"/>
    </row>
    <row r="85" spans="14:23" ht="13.5" thickBot="1" x14ac:dyDescent="0.25">
      <c r="N85" s="42"/>
      <c r="O85" s="41"/>
      <c r="P85" s="41"/>
      <c r="Q85" s="41"/>
      <c r="R85" s="41"/>
      <c r="S85" s="41"/>
      <c r="T85" s="41"/>
      <c r="U85" s="41"/>
      <c r="V85" s="41"/>
      <c r="W85" s="41"/>
    </row>
    <row r="86" spans="14:23" ht="13.5" thickBot="1" x14ac:dyDescent="0.25">
      <c r="N86" s="45" t="s">
        <v>36</v>
      </c>
      <c r="O86" s="46"/>
      <c r="P86" s="46"/>
      <c r="Q86" s="46"/>
      <c r="R86" s="46"/>
      <c r="S86" s="46"/>
      <c r="T86" s="46"/>
      <c r="U86" s="46"/>
      <c r="V86" s="41"/>
      <c r="W86" s="41"/>
    </row>
    <row r="87" spans="14:23" ht="15.75" customHeight="1" thickBot="1" x14ac:dyDescent="0.25">
      <c r="N87" s="48" t="s">
        <v>55</v>
      </c>
      <c r="O87" s="46"/>
      <c r="P87" s="185" t="s">
        <v>38</v>
      </c>
      <c r="Q87" s="186"/>
      <c r="R87" s="186"/>
      <c r="S87" s="186"/>
      <c r="T87" s="186"/>
      <c r="U87" s="187"/>
      <c r="V87" s="181"/>
      <c r="W87" s="181"/>
    </row>
    <row r="88" spans="14:23" ht="13.5" thickBot="1" x14ac:dyDescent="0.25">
      <c r="N88" s="42"/>
      <c r="O88" s="49"/>
      <c r="P88" s="50" t="s">
        <v>39</v>
      </c>
      <c r="Q88" s="50" t="s">
        <v>40</v>
      </c>
      <c r="R88" s="50" t="s">
        <v>41</v>
      </c>
      <c r="S88" s="50" t="s">
        <v>42</v>
      </c>
      <c r="T88" s="69" t="s">
        <v>43</v>
      </c>
      <c r="U88" s="51" t="s">
        <v>44</v>
      </c>
      <c r="V88" s="182"/>
      <c r="W88" s="182"/>
    </row>
    <row r="89" spans="14:23" ht="13.5" thickBot="1" x14ac:dyDescent="0.25">
      <c r="N89" s="42"/>
      <c r="O89" s="52" t="s">
        <v>74</v>
      </c>
      <c r="P89" s="55" t="s">
        <v>45</v>
      </c>
      <c r="Q89" s="55" t="s">
        <v>45</v>
      </c>
      <c r="R89" s="55" t="s">
        <v>45</v>
      </c>
      <c r="S89" s="55" t="s">
        <v>57</v>
      </c>
      <c r="T89" s="124" t="s">
        <v>46</v>
      </c>
      <c r="U89" s="71" t="s">
        <v>47</v>
      </c>
      <c r="V89" s="56"/>
      <c r="W89" s="56"/>
    </row>
    <row r="90" spans="14:23" ht="13.5" thickBot="1" x14ac:dyDescent="0.25">
      <c r="N90" s="42"/>
      <c r="O90" s="58" t="s">
        <v>75</v>
      </c>
      <c r="P90" s="59" t="s">
        <v>45</v>
      </c>
      <c r="Q90" s="59" t="s">
        <v>45</v>
      </c>
      <c r="R90" s="59" t="s">
        <v>45</v>
      </c>
      <c r="S90" s="55" t="s">
        <v>57</v>
      </c>
      <c r="T90" s="129" t="s">
        <v>46</v>
      </c>
      <c r="U90" s="72" t="s">
        <v>47</v>
      </c>
      <c r="V90" s="56"/>
      <c r="W90" s="56"/>
    </row>
    <row r="91" spans="14:23" ht="13.5" thickBot="1" x14ac:dyDescent="0.25">
      <c r="N91" s="42"/>
      <c r="O91" s="58" t="s">
        <v>81</v>
      </c>
      <c r="P91" s="59" t="s">
        <v>45</v>
      </c>
      <c r="Q91" s="59" t="s">
        <v>45</v>
      </c>
      <c r="R91" s="59" t="s">
        <v>45</v>
      </c>
      <c r="S91" s="55" t="s">
        <v>57</v>
      </c>
      <c r="T91" s="124" t="s">
        <v>46</v>
      </c>
      <c r="U91" s="72" t="s">
        <v>47</v>
      </c>
      <c r="V91" s="56"/>
      <c r="W91" s="56"/>
    </row>
    <row r="92" spans="14:23" ht="13.5" thickBot="1" x14ac:dyDescent="0.25">
      <c r="N92" s="42"/>
      <c r="O92" s="58" t="s">
        <v>76</v>
      </c>
      <c r="P92" s="64" t="s">
        <v>45</v>
      </c>
      <c r="Q92" s="64" t="s">
        <v>45</v>
      </c>
      <c r="R92" s="64" t="s">
        <v>45</v>
      </c>
      <c r="S92" s="55" t="s">
        <v>57</v>
      </c>
      <c r="T92" s="129" t="s">
        <v>46</v>
      </c>
      <c r="U92" s="73" t="s">
        <v>47</v>
      </c>
      <c r="V92" s="56"/>
      <c r="W92" s="56"/>
    </row>
    <row r="93" spans="14:23" ht="13.5" thickBot="1" x14ac:dyDescent="0.25">
      <c r="N93" s="42"/>
      <c r="O93" s="87"/>
      <c r="P93" s="88"/>
      <c r="Q93" s="88"/>
      <c r="R93" s="88"/>
      <c r="S93" s="88"/>
      <c r="T93" s="88"/>
      <c r="U93" s="88"/>
      <c r="V93" s="88"/>
      <c r="W93" s="88"/>
    </row>
    <row r="94" spans="14:23" ht="13.5" thickBot="1" x14ac:dyDescent="0.25">
      <c r="N94" s="42"/>
      <c r="O94" s="58" t="s">
        <v>77</v>
      </c>
      <c r="P94" s="55" t="s">
        <v>45</v>
      </c>
      <c r="Q94" s="55" t="s">
        <v>45</v>
      </c>
      <c r="R94" s="55" t="s">
        <v>45</v>
      </c>
      <c r="S94" s="55" t="s">
        <v>57</v>
      </c>
      <c r="T94" s="124" t="s">
        <v>46</v>
      </c>
      <c r="U94" s="75" t="s">
        <v>47</v>
      </c>
      <c r="V94" s="55"/>
      <c r="W94" s="55"/>
    </row>
    <row r="95" spans="14:23" ht="13.5" thickBot="1" x14ac:dyDescent="0.25">
      <c r="N95" s="42"/>
      <c r="O95" s="58" t="s">
        <v>78</v>
      </c>
      <c r="P95" s="59" t="s">
        <v>45</v>
      </c>
      <c r="Q95" s="59" t="s">
        <v>45</v>
      </c>
      <c r="R95" s="59" t="s">
        <v>45</v>
      </c>
      <c r="S95" s="55" t="s">
        <v>57</v>
      </c>
      <c r="T95" s="129" t="s">
        <v>46</v>
      </c>
      <c r="U95" s="60" t="s">
        <v>47</v>
      </c>
      <c r="V95" s="59"/>
      <c r="W95" s="59"/>
    </row>
    <row r="96" spans="14:23" ht="13.5" thickBot="1" x14ac:dyDescent="0.25">
      <c r="N96" s="42"/>
      <c r="O96" s="58" t="s">
        <v>79</v>
      </c>
      <c r="P96" s="59" t="s">
        <v>45</v>
      </c>
      <c r="Q96" s="59" t="s">
        <v>45</v>
      </c>
      <c r="R96" s="59" t="s">
        <v>45</v>
      </c>
      <c r="S96" s="55" t="s">
        <v>57</v>
      </c>
      <c r="T96" s="124" t="s">
        <v>46</v>
      </c>
      <c r="U96" s="60" t="s">
        <v>47</v>
      </c>
      <c r="V96" s="59"/>
      <c r="W96" s="59"/>
    </row>
    <row r="97" spans="14:23" ht="13.5" thickBot="1" x14ac:dyDescent="0.25">
      <c r="N97" s="42"/>
      <c r="O97" s="58" t="s">
        <v>80</v>
      </c>
      <c r="P97" s="64" t="s">
        <v>45</v>
      </c>
      <c r="Q97" s="64" t="s">
        <v>45</v>
      </c>
      <c r="R97" s="76" t="s">
        <v>45</v>
      </c>
      <c r="S97" s="55" t="s">
        <v>57</v>
      </c>
      <c r="T97" s="129" t="s">
        <v>46</v>
      </c>
      <c r="U97" s="77" t="s">
        <v>47</v>
      </c>
      <c r="V97" s="76"/>
      <c r="W97" s="76"/>
    </row>
    <row r="98" spans="14:23" x14ac:dyDescent="0.2">
      <c r="N98" s="42"/>
      <c r="O98" s="58"/>
      <c r="P98" s="55"/>
      <c r="Q98" s="55"/>
      <c r="R98" s="55"/>
      <c r="S98" s="70"/>
      <c r="T98" s="130"/>
      <c r="U98" s="75"/>
      <c r="V98" s="56"/>
      <c r="W98" s="56"/>
    </row>
    <row r="99" spans="14:23" x14ac:dyDescent="0.2">
      <c r="N99" s="42"/>
      <c r="O99" s="58"/>
      <c r="P99" s="59"/>
      <c r="Q99" s="59"/>
      <c r="R99" s="59"/>
      <c r="S99" s="53"/>
      <c r="T99" s="124"/>
      <c r="U99" s="60"/>
      <c r="V99" s="56"/>
      <c r="W99" s="56"/>
    </row>
    <row r="100" spans="14:23" x14ac:dyDescent="0.2">
      <c r="N100" s="42"/>
      <c r="O100" s="58"/>
      <c r="P100" s="59"/>
      <c r="Q100" s="59"/>
      <c r="R100" s="59"/>
      <c r="S100" s="53"/>
      <c r="T100" s="124"/>
      <c r="U100" s="60"/>
      <c r="V100" s="56"/>
      <c r="W100" s="56"/>
    </row>
    <row r="101" spans="14:23" x14ac:dyDescent="0.2">
      <c r="N101" s="42"/>
      <c r="O101" s="58"/>
      <c r="P101" s="59"/>
      <c r="Q101" s="59"/>
      <c r="R101" s="59"/>
      <c r="S101" s="53"/>
      <c r="T101" s="124"/>
      <c r="U101" s="60"/>
      <c r="V101" s="56"/>
      <c r="W101" s="56"/>
    </row>
    <row r="102" spans="14:23" x14ac:dyDescent="0.2">
      <c r="N102" s="42"/>
      <c r="O102" s="58"/>
      <c r="P102" s="54"/>
      <c r="Q102" s="59"/>
      <c r="R102" s="59"/>
      <c r="S102" s="53"/>
      <c r="T102" s="124"/>
      <c r="U102" s="60"/>
      <c r="V102" s="56"/>
      <c r="W102" s="56"/>
    </row>
    <row r="103" spans="14:23" x14ac:dyDescent="0.2">
      <c r="N103" s="42"/>
      <c r="O103" s="58"/>
      <c r="P103" s="59"/>
      <c r="Q103" s="59"/>
      <c r="R103" s="59"/>
      <c r="S103" s="53"/>
      <c r="T103" s="124"/>
      <c r="U103" s="60"/>
      <c r="V103" s="56"/>
      <c r="W103" s="56"/>
    </row>
    <row r="104" spans="14:23" ht="13.5" thickBot="1" x14ac:dyDescent="0.25">
      <c r="N104" s="42"/>
      <c r="O104" s="62"/>
      <c r="P104" s="64"/>
      <c r="Q104" s="64"/>
      <c r="R104" s="64"/>
      <c r="S104" s="63"/>
      <c r="T104" s="126"/>
      <c r="U104" s="78"/>
      <c r="V104" s="65"/>
      <c r="W104" s="65"/>
    </row>
    <row r="105" spans="14:23" x14ac:dyDescent="0.2">
      <c r="N105" s="42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4:23" x14ac:dyDescent="0.2">
      <c r="N106" s="42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4:23" x14ac:dyDescent="0.2">
      <c r="N107" s="42"/>
      <c r="O107" s="46"/>
      <c r="P107" s="46"/>
      <c r="Q107" s="46"/>
      <c r="R107" s="46"/>
      <c r="S107" s="46"/>
      <c r="T107" s="46"/>
      <c r="U107" s="46"/>
      <c r="V107" s="41"/>
      <c r="W107" s="41"/>
    </row>
    <row r="108" spans="14:23" x14ac:dyDescent="0.2">
      <c r="N108" s="42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4:23" x14ac:dyDescent="0.2">
      <c r="N109" s="42"/>
      <c r="O109" s="79"/>
      <c r="P109" s="46"/>
      <c r="Q109" s="46"/>
      <c r="R109" s="46"/>
      <c r="S109" s="46"/>
      <c r="U109" s="46"/>
      <c r="V109" s="46"/>
      <c r="W109" s="46"/>
    </row>
    <row r="110" spans="14:23" x14ac:dyDescent="0.2">
      <c r="N110" s="42"/>
      <c r="O110" s="81"/>
      <c r="P110" s="46"/>
      <c r="Q110" s="46"/>
      <c r="R110" s="46"/>
      <c r="S110" s="46"/>
      <c r="U110" s="46"/>
      <c r="V110" s="46"/>
      <c r="W110" s="46"/>
    </row>
    <row r="111" spans="14:23" x14ac:dyDescent="0.2">
      <c r="N111" s="42"/>
      <c r="O111" s="81"/>
      <c r="P111" s="46"/>
      <c r="Q111" s="46"/>
      <c r="R111" s="46"/>
      <c r="S111" s="46"/>
      <c r="U111" s="46"/>
      <c r="V111" s="46"/>
      <c r="W111" s="46"/>
    </row>
    <row r="112" spans="14:23" x14ac:dyDescent="0.2">
      <c r="N112" s="42"/>
      <c r="O112" s="81"/>
      <c r="P112" s="46"/>
      <c r="Q112" s="46"/>
      <c r="R112" s="46"/>
      <c r="S112" s="46"/>
      <c r="U112" s="46"/>
      <c r="V112" s="46"/>
      <c r="W112" s="46"/>
    </row>
    <row r="113" spans="14:23" x14ac:dyDescent="0.2">
      <c r="N113" s="42"/>
      <c r="O113" s="81"/>
      <c r="P113" s="46"/>
      <c r="Q113" s="46"/>
      <c r="R113" s="46"/>
      <c r="S113" s="46"/>
      <c r="U113" s="46"/>
      <c r="V113" s="46"/>
      <c r="W113" s="46"/>
    </row>
    <row r="114" spans="14:23" x14ac:dyDescent="0.2">
      <c r="N114" s="42"/>
      <c r="O114" s="81"/>
      <c r="P114" s="46"/>
      <c r="Q114" s="46"/>
      <c r="R114" s="46"/>
      <c r="S114" s="46"/>
      <c r="U114" s="46"/>
      <c r="V114" s="46"/>
      <c r="W114" s="46"/>
    </row>
    <row r="115" spans="14:23" x14ac:dyDescent="0.2">
      <c r="N115" s="42"/>
      <c r="O115" s="81"/>
      <c r="P115" s="46"/>
      <c r="Q115" s="46"/>
      <c r="R115" s="46"/>
      <c r="S115" s="46"/>
      <c r="U115" s="46"/>
      <c r="V115" s="46"/>
      <c r="W115" s="46"/>
    </row>
    <row r="116" spans="14:23" x14ac:dyDescent="0.2">
      <c r="N116" s="42"/>
      <c r="O116" s="81"/>
      <c r="P116" s="46"/>
      <c r="Q116" s="46"/>
      <c r="R116" s="46"/>
      <c r="S116" s="46"/>
      <c r="U116" s="46"/>
      <c r="V116" s="46"/>
      <c r="W116" s="46"/>
    </row>
    <row r="117" spans="14:23" x14ac:dyDescent="0.2">
      <c r="N117" s="42"/>
      <c r="O117" s="81"/>
      <c r="P117" s="46"/>
      <c r="Q117" s="46"/>
      <c r="R117" s="46"/>
      <c r="S117" s="46"/>
      <c r="U117" s="46"/>
      <c r="V117" s="46"/>
      <c r="W117" s="46"/>
    </row>
    <row r="118" spans="14:23" x14ac:dyDescent="0.2">
      <c r="N118" s="42"/>
      <c r="O118" s="81"/>
      <c r="P118" s="46"/>
      <c r="Q118" s="46"/>
      <c r="R118" s="46"/>
      <c r="S118" s="46"/>
      <c r="U118" s="46"/>
      <c r="V118" s="46"/>
      <c r="W118" s="46"/>
    </row>
    <row r="119" spans="14:23" x14ac:dyDescent="0.2">
      <c r="N119" s="42"/>
      <c r="O119" s="81"/>
      <c r="P119" s="46"/>
      <c r="Q119" s="46"/>
      <c r="R119" s="46"/>
      <c r="S119" s="46"/>
      <c r="U119" s="46"/>
      <c r="V119" s="46"/>
      <c r="W119" s="46"/>
    </row>
    <row r="120" spans="14:23" x14ac:dyDescent="0.2">
      <c r="N120" s="42"/>
      <c r="O120" s="81"/>
      <c r="P120" s="46"/>
      <c r="Q120" s="46"/>
      <c r="R120" s="46"/>
      <c r="S120" s="46"/>
      <c r="U120" s="46"/>
      <c r="V120" s="46"/>
      <c r="W120" s="46"/>
    </row>
    <row r="121" spans="14:23" x14ac:dyDescent="0.2">
      <c r="N121" s="42"/>
      <c r="O121" s="81"/>
      <c r="P121" s="46"/>
      <c r="Q121" s="46"/>
      <c r="R121" s="46"/>
      <c r="S121" s="46"/>
      <c r="U121" s="46"/>
      <c r="V121" s="46"/>
      <c r="W121" s="46"/>
    </row>
    <row r="122" spans="14:23" x14ac:dyDescent="0.2">
      <c r="N122" s="42"/>
      <c r="O122" s="81"/>
      <c r="P122" s="46"/>
      <c r="Q122" s="46"/>
      <c r="R122" s="46"/>
      <c r="S122" s="46"/>
      <c r="U122" s="46"/>
      <c r="V122" s="46"/>
      <c r="W122" s="46"/>
    </row>
    <row r="123" spans="14:23" x14ac:dyDescent="0.2">
      <c r="N123" s="42"/>
      <c r="O123" s="81"/>
      <c r="P123" s="46"/>
      <c r="Q123" s="46"/>
      <c r="R123" s="46"/>
      <c r="S123" s="46"/>
      <c r="T123" s="46"/>
      <c r="U123" s="46"/>
      <c r="V123" s="46"/>
      <c r="W123" s="46"/>
    </row>
    <row r="124" spans="14:23" x14ac:dyDescent="0.2">
      <c r="N124" s="42"/>
      <c r="O124" s="81"/>
      <c r="P124" s="46"/>
      <c r="Q124" s="46"/>
      <c r="R124" s="46"/>
      <c r="S124" s="46"/>
      <c r="T124" s="46"/>
      <c r="U124" s="46"/>
      <c r="V124" s="46"/>
      <c r="W124" s="46"/>
    </row>
    <row r="125" spans="14:23" x14ac:dyDescent="0.2">
      <c r="N125" s="42"/>
      <c r="O125" s="81"/>
      <c r="P125" s="46"/>
      <c r="Q125" s="46"/>
      <c r="R125" s="46"/>
      <c r="S125" s="46"/>
      <c r="T125" s="46"/>
      <c r="U125" s="46"/>
      <c r="V125" s="46"/>
      <c r="W125" s="46"/>
    </row>
    <row r="126" spans="14:23" x14ac:dyDescent="0.2">
      <c r="N126" s="42"/>
      <c r="O126" s="41"/>
      <c r="P126" s="46"/>
      <c r="Q126" s="46"/>
      <c r="R126" s="46"/>
      <c r="S126" s="46"/>
      <c r="T126" s="46"/>
      <c r="U126" s="46"/>
      <c r="V126" s="46"/>
      <c r="W126" s="46"/>
    </row>
    <row r="127" spans="14:23" x14ac:dyDescent="0.2">
      <c r="N127" s="42"/>
      <c r="O127" s="41"/>
      <c r="P127" s="46"/>
      <c r="Q127" s="46"/>
      <c r="R127" s="46"/>
      <c r="S127" s="46"/>
      <c r="T127" s="46"/>
      <c r="U127" s="46"/>
      <c r="V127" s="46"/>
      <c r="W127" s="46"/>
    </row>
    <row r="128" spans="14:23" x14ac:dyDescent="0.2">
      <c r="N128" s="42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4:23" x14ac:dyDescent="0.2">
      <c r="N129" s="42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4:23" x14ac:dyDescent="0.2">
      <c r="N130" s="42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4:23" x14ac:dyDescent="0.2">
      <c r="N131" s="42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4:23" x14ac:dyDescent="0.2">
      <c r="N132" s="42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4:23" x14ac:dyDescent="0.2">
      <c r="N133" s="42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4:23" x14ac:dyDescent="0.2">
      <c r="N134" s="42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4:23" x14ac:dyDescent="0.2">
      <c r="N135" s="42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4:23" x14ac:dyDescent="0.2">
      <c r="N136" s="42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4:23" x14ac:dyDescent="0.2">
      <c r="N137" s="42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4:23" x14ac:dyDescent="0.2">
      <c r="N138" s="42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4:23" x14ac:dyDescent="0.2">
      <c r="N139" s="42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4:23" x14ac:dyDescent="0.2">
      <c r="N140" s="42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4:23" x14ac:dyDescent="0.2">
      <c r="N141" s="42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4:23" x14ac:dyDescent="0.2">
      <c r="N142" s="42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4:23" x14ac:dyDescent="0.2">
      <c r="N143" s="42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4:23" x14ac:dyDescent="0.2">
      <c r="N144" s="42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4:23" x14ac:dyDescent="0.2">
      <c r="N145" s="42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4:23" x14ac:dyDescent="0.2">
      <c r="N146" s="42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4:23" x14ac:dyDescent="0.2">
      <c r="N147" s="42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4:23" x14ac:dyDescent="0.2">
      <c r="N148" s="42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4:23" x14ac:dyDescent="0.2">
      <c r="N149" s="42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4:23" x14ac:dyDescent="0.2">
      <c r="N150" s="42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4:23" x14ac:dyDescent="0.2">
      <c r="N151" s="42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4:23" x14ac:dyDescent="0.2">
      <c r="N152" s="42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4:23" x14ac:dyDescent="0.2">
      <c r="N153" s="42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4:23" x14ac:dyDescent="0.2">
      <c r="N154" s="42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4:23" x14ac:dyDescent="0.2">
      <c r="N155" s="42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4:23" x14ac:dyDescent="0.2">
      <c r="N156" s="42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4:23" x14ac:dyDescent="0.2">
      <c r="N157" s="42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4:23" x14ac:dyDescent="0.2">
      <c r="N158" s="42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4:23" x14ac:dyDescent="0.2">
      <c r="N159" s="42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4:23" x14ac:dyDescent="0.2">
      <c r="N160" s="42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4:23" x14ac:dyDescent="0.2">
      <c r="N161" s="42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4:23" x14ac:dyDescent="0.2">
      <c r="N162" s="42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4:23" x14ac:dyDescent="0.2">
      <c r="N163" s="42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4:23" x14ac:dyDescent="0.2">
      <c r="N164" s="42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4:23" x14ac:dyDescent="0.2">
      <c r="N165" s="42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4:23" x14ac:dyDescent="0.2">
      <c r="N166" s="42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4:23" x14ac:dyDescent="0.2">
      <c r="N167" s="42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4:23" x14ac:dyDescent="0.2">
      <c r="N168" s="42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4:23" x14ac:dyDescent="0.2">
      <c r="N169" s="42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4:23" x14ac:dyDescent="0.2">
      <c r="N170" s="42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4:23" x14ac:dyDescent="0.2">
      <c r="N171" s="42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4:23" x14ac:dyDescent="0.2">
      <c r="N172" s="42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4:23" x14ac:dyDescent="0.2">
      <c r="N173" s="42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4:23" x14ac:dyDescent="0.2">
      <c r="N174" s="42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4:23" x14ac:dyDescent="0.2">
      <c r="N175" s="42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4:23" x14ac:dyDescent="0.2">
      <c r="N176" s="42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4:23" x14ac:dyDescent="0.2">
      <c r="N177" s="42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4:23" x14ac:dyDescent="0.2">
      <c r="N178" s="42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4:23" x14ac:dyDescent="0.2">
      <c r="N179" s="42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4:23" x14ac:dyDescent="0.2">
      <c r="N180" s="42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4:23" x14ac:dyDescent="0.2">
      <c r="N181" s="42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4:23" x14ac:dyDescent="0.2">
      <c r="N182" s="42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4:23" x14ac:dyDescent="0.2">
      <c r="N183" s="42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4:23" x14ac:dyDescent="0.2">
      <c r="N184" s="42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4:23" x14ac:dyDescent="0.2">
      <c r="N185" s="42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4:23" x14ac:dyDescent="0.2">
      <c r="N186" s="42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14:23" x14ac:dyDescent="0.2">
      <c r="N187" s="42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14:23" x14ac:dyDescent="0.2">
      <c r="N188" s="42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14:23" x14ac:dyDescent="0.2">
      <c r="N189" s="42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14:23" x14ac:dyDescent="0.2">
      <c r="N190" s="42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4:23" x14ac:dyDescent="0.2">
      <c r="N191" s="42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4:23" x14ac:dyDescent="0.2">
      <c r="N192" s="42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4:23" x14ac:dyDescent="0.2">
      <c r="N193" s="42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4:23" x14ac:dyDescent="0.2">
      <c r="N194" s="42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4:23" x14ac:dyDescent="0.2">
      <c r="N195" s="42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14:23" x14ac:dyDescent="0.2">
      <c r="N196" s="42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4:23" x14ac:dyDescent="0.2">
      <c r="N197" s="42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4:23" x14ac:dyDescent="0.2">
      <c r="N198" s="42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4:23" x14ac:dyDescent="0.2">
      <c r="N199" s="42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4:23" x14ac:dyDescent="0.2">
      <c r="N200" s="42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4:23" x14ac:dyDescent="0.2">
      <c r="N201" s="42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14:23" x14ac:dyDescent="0.2">
      <c r="N202" s="42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14:23" x14ac:dyDescent="0.2">
      <c r="N203" s="42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14:23" x14ac:dyDescent="0.2">
      <c r="N204" s="42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14:23" x14ac:dyDescent="0.2">
      <c r="N205" s="42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14:23" x14ac:dyDescent="0.2">
      <c r="N206" s="42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14:23" x14ac:dyDescent="0.2">
      <c r="N207" s="42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14:23" x14ac:dyDescent="0.2">
      <c r="N208" s="42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4:23" x14ac:dyDescent="0.2">
      <c r="N209" s="42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4:23" x14ac:dyDescent="0.2">
      <c r="N210" s="42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14:23" x14ac:dyDescent="0.2">
      <c r="N211" s="42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14:23" x14ac:dyDescent="0.2">
      <c r="N212" s="42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14:23" x14ac:dyDescent="0.2">
      <c r="N213" s="42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14:23" x14ac:dyDescent="0.2">
      <c r="N214" s="42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14:23" x14ac:dyDescent="0.2">
      <c r="N215" s="42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4:23" x14ac:dyDescent="0.2">
      <c r="N216" s="42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14:23" x14ac:dyDescent="0.2">
      <c r="N217" s="42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4:23" x14ac:dyDescent="0.2">
      <c r="N218" s="42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4:23" x14ac:dyDescent="0.2">
      <c r="N219" s="42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4:23" x14ac:dyDescent="0.2">
      <c r="N220" s="42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4:23" x14ac:dyDescent="0.2">
      <c r="N221" s="42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4:23" x14ac:dyDescent="0.2">
      <c r="N222" s="42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4:23" x14ac:dyDescent="0.2">
      <c r="N223" s="42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4:23" x14ac:dyDescent="0.2">
      <c r="N224" s="42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4:23" x14ac:dyDescent="0.2">
      <c r="N225" s="42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4:23" x14ac:dyDescent="0.2">
      <c r="N226" s="42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4:23" x14ac:dyDescent="0.2">
      <c r="N227" s="42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4:23" x14ac:dyDescent="0.2">
      <c r="N228" s="42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4:23" x14ac:dyDescent="0.2">
      <c r="N229" s="42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4:23" x14ac:dyDescent="0.2">
      <c r="N230" s="42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4:23" x14ac:dyDescent="0.2">
      <c r="N231" s="42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4:23" x14ac:dyDescent="0.2">
      <c r="N232" s="42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4:23" x14ac:dyDescent="0.2">
      <c r="N233" s="42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4:23" x14ac:dyDescent="0.2">
      <c r="N234" s="42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4:23" x14ac:dyDescent="0.2">
      <c r="N235" s="42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14:23" x14ac:dyDescent="0.2">
      <c r="N236" s="42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14:23" x14ac:dyDescent="0.2">
      <c r="N237" s="42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14:23" x14ac:dyDescent="0.2">
      <c r="N238" s="42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14:23" x14ac:dyDescent="0.2">
      <c r="N239" s="42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14:23" x14ac:dyDescent="0.2">
      <c r="N240" s="42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14:23" x14ac:dyDescent="0.2">
      <c r="N241" s="42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14:23" x14ac:dyDescent="0.2">
      <c r="N242" s="42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14:23" x14ac:dyDescent="0.2">
      <c r="N243" s="42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14:23" x14ac:dyDescent="0.2">
      <c r="N244" s="42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14:23" x14ac:dyDescent="0.2">
      <c r="N245" s="42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14:23" x14ac:dyDescent="0.2">
      <c r="N246" s="42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4:23" x14ac:dyDescent="0.2">
      <c r="N247" s="42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14:23" x14ac:dyDescent="0.2">
      <c r="N248" s="42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14:23" x14ac:dyDescent="0.2">
      <c r="N249" s="42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14:23" x14ac:dyDescent="0.2">
      <c r="N250" s="42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14:23" x14ac:dyDescent="0.2">
      <c r="N251" s="42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14:23" x14ac:dyDescent="0.2">
      <c r="N252" s="42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14:23" x14ac:dyDescent="0.2">
      <c r="N253" s="42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14:23" x14ac:dyDescent="0.2">
      <c r="N254" s="42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14:23" x14ac:dyDescent="0.2">
      <c r="N255" s="42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14:23" x14ac:dyDescent="0.2">
      <c r="N256" s="42"/>
      <c r="O256" s="41"/>
      <c r="P256" s="41"/>
      <c r="Q256" s="41"/>
      <c r="R256" s="41"/>
      <c r="S256" s="41"/>
      <c r="T256" s="41"/>
      <c r="U256" s="41"/>
      <c r="V256" s="41"/>
      <c r="W256" s="41"/>
    </row>
  </sheetData>
  <sortState ref="B6:C24">
    <sortCondition ref="B6:B24"/>
  </sortState>
  <mergeCells count="16">
    <mergeCell ref="E12:E13"/>
    <mergeCell ref="V66:V67"/>
    <mergeCell ref="V87:V88"/>
    <mergeCell ref="V3:V4"/>
    <mergeCell ref="V24:V25"/>
    <mergeCell ref="V45:V46"/>
    <mergeCell ref="P3:U3"/>
    <mergeCell ref="P24:U24"/>
    <mergeCell ref="P45:U45"/>
    <mergeCell ref="P66:U66"/>
    <mergeCell ref="P87:U87"/>
    <mergeCell ref="W3:W4"/>
    <mergeCell ref="W24:W25"/>
    <mergeCell ref="W45:W46"/>
    <mergeCell ref="W66:W67"/>
    <mergeCell ref="W87:W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Bölüm Programı</vt:lpstr>
      <vt:lpstr>Derslik Dağıtım</vt:lpstr>
      <vt:lpstr>'Bölüm Programı'!Yazdırma_Alanı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Özdemir</dc:creator>
  <cp:lastModifiedBy>TOSHİBA</cp:lastModifiedBy>
  <cp:lastPrinted>2022-08-29T09:39:45Z</cp:lastPrinted>
  <dcterms:created xsi:type="dcterms:W3CDTF">2008-09-03T09:40:41Z</dcterms:created>
  <dcterms:modified xsi:type="dcterms:W3CDTF">2023-09-18T13:47:17Z</dcterms:modified>
</cp:coreProperties>
</file>