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-105" yWindow="-105" windowWidth="23250" windowHeight="12570" tabRatio="652"/>
  </bookViews>
  <sheets>
    <sheet name="Program" sheetId="1" r:id="rId1"/>
    <sheet name="Hoca Prog" sheetId="5" r:id="rId2"/>
    <sheet name="Bölüm Programı" sheetId="7" r:id="rId3"/>
    <sheet name="Hoca" sheetId="8" r:id="rId4"/>
    <sheet name="Kişisel" sheetId="4" r:id="rId5"/>
    <sheet name="Derslik Programı" sheetId="3" r:id="rId6"/>
    <sheet name="Derslik Dağıtım" sheetId="12" state="hidden" r:id="rId7"/>
    <sheet name="Sayfa2" sheetId="14" r:id="rId8"/>
  </sheets>
  <definedNames>
    <definedName name="_xlnm._FilterDatabase" localSheetId="3" hidden="1">Hoca!$A$1:$I$90</definedName>
    <definedName name="_xlnm._FilterDatabase" localSheetId="0" hidden="1">Program!$D$4:$AQ$46</definedName>
    <definedName name="Hoca">Hoca!$B$2:$B$92</definedName>
    <definedName name="HocaListe">Hoca!$B$2:$B$92</definedName>
    <definedName name="Seçim">#REF!</definedName>
    <definedName name="_xlnm.Print_Area" localSheetId="2">'Bölüm Programı'!$A$3:$I$93</definedName>
    <definedName name="_xlnm.Print_Area" localSheetId="5">'Derslik Programı'!$A$1:$G$18</definedName>
    <definedName name="_xlnm.Print_Area" localSheetId="3">Hoca!$C$1:$I$88</definedName>
    <definedName name="_xlnm.Print_Area" localSheetId="1">'Hoca Prog'!$B$1:$J$18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3"/>
  <c r="E1" i="7" l="1"/>
  <c r="BF230" i="4"/>
  <c r="BG230"/>
  <c r="BD2"/>
  <c r="BE2"/>
  <c r="AR2"/>
  <c r="AS2"/>
  <c r="AT2"/>
  <c r="AU2"/>
  <c r="AV2"/>
  <c r="AW2"/>
  <c r="AX2"/>
  <c r="AY2"/>
  <c r="AZ2"/>
  <c r="BA2"/>
  <c r="BB2"/>
  <c r="BC2"/>
  <c r="G88" i="8"/>
  <c r="I88"/>
  <c r="H88" s="1"/>
  <c r="M4" i="7"/>
  <c r="M5"/>
  <c r="M6"/>
  <c r="M7"/>
  <c r="M8"/>
  <c r="M9"/>
  <c r="M10"/>
  <c r="M11"/>
  <c r="M12"/>
  <c r="M13"/>
  <c r="M14"/>
  <c r="M15"/>
  <c r="M16"/>
  <c r="M17"/>
  <c r="M18"/>
  <c r="M3"/>
  <c r="A2" i="5" l="1"/>
  <c r="B1" s="1"/>
  <c r="G2" i="8"/>
  <c r="I2"/>
  <c r="G3"/>
  <c r="I3"/>
  <c r="G20"/>
  <c r="I20"/>
  <c r="G6"/>
  <c r="I6"/>
  <c r="G81"/>
  <c r="I81"/>
  <c r="G9"/>
  <c r="I9"/>
  <c r="G10"/>
  <c r="I10"/>
  <c r="G11"/>
  <c r="I11"/>
  <c r="G12"/>
  <c r="I12"/>
  <c r="G7"/>
  <c r="I7"/>
  <c r="G16"/>
  <c r="I16"/>
  <c r="G21"/>
  <c r="I21"/>
  <c r="G22"/>
  <c r="I22"/>
  <c r="G24"/>
  <c r="I24"/>
  <c r="G25"/>
  <c r="I25"/>
  <c r="G76"/>
  <c r="I76"/>
  <c r="G80"/>
  <c r="I80"/>
  <c r="G54"/>
  <c r="I54"/>
  <c r="G28"/>
  <c r="I28"/>
  <c r="G30"/>
  <c r="I30"/>
  <c r="G31"/>
  <c r="I31"/>
  <c r="G68"/>
  <c r="I68"/>
  <c r="G32"/>
  <c r="I32"/>
  <c r="G33"/>
  <c r="I33"/>
  <c r="G35"/>
  <c r="I35"/>
  <c r="G41"/>
  <c r="I41"/>
  <c r="G65"/>
  <c r="I65"/>
  <c r="G44"/>
  <c r="I44"/>
  <c r="G34"/>
  <c r="I34"/>
  <c r="G45"/>
  <c r="I45"/>
  <c r="G46"/>
  <c r="I46"/>
  <c r="G43"/>
  <c r="I43"/>
  <c r="G39"/>
  <c r="I39"/>
  <c r="G69"/>
  <c r="I69"/>
  <c r="G40"/>
  <c r="I40"/>
  <c r="G51"/>
  <c r="I51"/>
  <c r="G52"/>
  <c r="I52"/>
  <c r="G55"/>
  <c r="I55"/>
  <c r="G60"/>
  <c r="I60"/>
  <c r="G83"/>
  <c r="I83"/>
  <c r="G64"/>
  <c r="I64"/>
  <c r="G70"/>
  <c r="I70"/>
  <c r="G73"/>
  <c r="I73"/>
  <c r="G74"/>
  <c r="I74"/>
  <c r="G87"/>
  <c r="I87"/>
  <c r="D4" i="7"/>
  <c r="Y2" i="4" l="1"/>
  <c r="X2"/>
  <c r="W2" l="1"/>
  <c r="V2"/>
  <c r="S2" l="1"/>
  <c r="R2"/>
  <c r="AE2" l="1"/>
  <c r="AD2" l="1"/>
  <c r="AA2"/>
  <c r="Z2"/>
  <c r="AP2" l="1"/>
  <c r="AN2"/>
  <c r="AL2"/>
  <c r="AJ2"/>
  <c r="AK2"/>
  <c r="AM2"/>
  <c r="AO2"/>
  <c r="AQ2"/>
  <c r="AI2"/>
  <c r="AH2"/>
  <c r="AG2"/>
  <c r="AF2"/>
  <c r="AC2"/>
  <c r="AB2" l="1"/>
  <c r="E2"/>
  <c r="K2"/>
  <c r="H35" i="8" l="1"/>
  <c r="H25"/>
  <c r="H22"/>
  <c r="H87"/>
  <c r="H65"/>
  <c r="H70"/>
  <c r="H44"/>
  <c r="H54"/>
  <c r="H10"/>
  <c r="H41"/>
  <c r="H83"/>
  <c r="H74"/>
  <c r="H43"/>
  <c r="H51"/>
  <c r="H68"/>
  <c r="H80"/>
  <c r="H81"/>
  <c r="H60"/>
  <c r="H52"/>
  <c r="H28"/>
  <c r="H76"/>
  <c r="H21"/>
  <c r="H2"/>
  <c r="H9"/>
  <c r="H45"/>
  <c r="H6"/>
  <c r="H30"/>
  <c r="H69"/>
  <c r="H11"/>
  <c r="H12"/>
  <c r="H64"/>
  <c r="H46"/>
  <c r="H34"/>
  <c r="H16"/>
  <c r="H33"/>
  <c r="H3"/>
  <c r="H39"/>
  <c r="H32"/>
  <c r="H31"/>
  <c r="H73"/>
  <c r="H40"/>
  <c r="H7"/>
  <c r="H24"/>
  <c r="H55"/>
  <c r="H20"/>
  <c r="I78"/>
  <c r="G78" l="1"/>
  <c r="F4" i="7"/>
  <c r="G43"/>
  <c r="G46"/>
  <c r="E34"/>
  <c r="F37"/>
  <c r="A1" i="4" l="1"/>
  <c r="D7" i="7"/>
  <c r="E90"/>
  <c r="D10"/>
  <c r="E6"/>
  <c r="BE3" i="4" l="1"/>
  <c r="BE5" s="1"/>
  <c r="BE6"/>
  <c r="BE8" s="1"/>
  <c r="BE9"/>
  <c r="BE11" s="1"/>
  <c r="BE12"/>
  <c r="BE14" s="1"/>
  <c r="BE16"/>
  <c r="BE18" s="1"/>
  <c r="BE19"/>
  <c r="BE21" s="1"/>
  <c r="BE22"/>
  <c r="BE24" s="1"/>
  <c r="BE25"/>
  <c r="BE27" s="1"/>
  <c r="BE28"/>
  <c r="BE30" s="1"/>
  <c r="BE31"/>
  <c r="BE33" s="1"/>
  <c r="BE34"/>
  <c r="BE36" s="1"/>
  <c r="BE37"/>
  <c r="BE39" s="1"/>
  <c r="BE40"/>
  <c r="BE42" s="1"/>
  <c r="BE43"/>
  <c r="BE45" s="1"/>
  <c r="BE46"/>
  <c r="BE48" s="1"/>
  <c r="BE49"/>
  <c r="BE51" s="1"/>
  <c r="BE52"/>
  <c r="BE54" s="1"/>
  <c r="BE55"/>
  <c r="BE57" s="1"/>
  <c r="BE59"/>
  <c r="BE61" s="1"/>
  <c r="BE62"/>
  <c r="BE64" s="1"/>
  <c r="BE65"/>
  <c r="BE67" s="1"/>
  <c r="BE68"/>
  <c r="BE70" s="1"/>
  <c r="BE71"/>
  <c r="BE73" s="1"/>
  <c r="BE74"/>
  <c r="BE76" s="1"/>
  <c r="BE77"/>
  <c r="BE79" s="1"/>
  <c r="BE80"/>
  <c r="BE82" s="1"/>
  <c r="BE83"/>
  <c r="BE85" s="1"/>
  <c r="BE86"/>
  <c r="BE88" s="1"/>
  <c r="BE89"/>
  <c r="BE91" s="1"/>
  <c r="BE92"/>
  <c r="BE94" s="1"/>
  <c r="BE95"/>
  <c r="BE97" s="1"/>
  <c r="BE98"/>
  <c r="BE100" s="1"/>
  <c r="BE102"/>
  <c r="BE104" s="1"/>
  <c r="BE105"/>
  <c r="BE107" s="1"/>
  <c r="BD3"/>
  <c r="BD5" s="1"/>
  <c r="BD6"/>
  <c r="BD8" s="1"/>
  <c r="BD9"/>
  <c r="BD11" s="1"/>
  <c r="BD12"/>
  <c r="BD14" s="1"/>
  <c r="BD16"/>
  <c r="BD18" s="1"/>
  <c r="BD19"/>
  <c r="BD21" s="1"/>
  <c r="BD22"/>
  <c r="BD24" s="1"/>
  <c r="BD25"/>
  <c r="BD27" s="1"/>
  <c r="BD28"/>
  <c r="BD30" s="1"/>
  <c r="BD31"/>
  <c r="BD33" s="1"/>
  <c r="BD34"/>
  <c r="BD36" s="1"/>
  <c r="BD37"/>
  <c r="BD39" s="1"/>
  <c r="BD40"/>
  <c r="BD42" s="1"/>
  <c r="BD43"/>
  <c r="BD45" s="1"/>
  <c r="BD46"/>
  <c r="BD48" s="1"/>
  <c r="BD49"/>
  <c r="BD51" s="1"/>
  <c r="BD52"/>
  <c r="BD54" s="1"/>
  <c r="BD55"/>
  <c r="BD57" s="1"/>
  <c r="BD59"/>
  <c r="BD61" s="1"/>
  <c r="BD62"/>
  <c r="BD64" s="1"/>
  <c r="BD65"/>
  <c r="BD67" s="1"/>
  <c r="BD68"/>
  <c r="BD70" s="1"/>
  <c r="BD71"/>
  <c r="BD73" s="1"/>
  <c r="BD74"/>
  <c r="BD76" s="1"/>
  <c r="BD77"/>
  <c r="BD79" s="1"/>
  <c r="BD80"/>
  <c r="BD82" s="1"/>
  <c r="BD83"/>
  <c r="BD85" s="1"/>
  <c r="BD86"/>
  <c r="BD88" s="1"/>
  <c r="BD89"/>
  <c r="BD91" s="1"/>
  <c r="BD92"/>
  <c r="BD94" s="1"/>
  <c r="BD95"/>
  <c r="BD97" s="1"/>
  <c r="BD98"/>
  <c r="BD100" s="1"/>
  <c r="BD102"/>
  <c r="BD104" s="1"/>
  <c r="BD105"/>
  <c r="BD107" s="1"/>
  <c r="BD108"/>
  <c r="BD110" s="1"/>
  <c r="BD111"/>
  <c r="BD113" s="1"/>
  <c r="BD114"/>
  <c r="BD116" s="1"/>
  <c r="BD117"/>
  <c r="BD119" s="1"/>
  <c r="BD120"/>
  <c r="BD122" s="1"/>
  <c r="BD123"/>
  <c r="BD125" s="1"/>
  <c r="BD126"/>
  <c r="BD128" s="1"/>
  <c r="BD129"/>
  <c r="BD131" s="1"/>
  <c r="BD132"/>
  <c r="BD134" s="1"/>
  <c r="BD135"/>
  <c r="BD137" s="1"/>
  <c r="BD138"/>
  <c r="BD140" s="1"/>
  <c r="BD141"/>
  <c r="BD143" s="1"/>
  <c r="BD145"/>
  <c r="BD147" s="1"/>
  <c r="BD148"/>
  <c r="BD150" s="1"/>
  <c r="BD151"/>
  <c r="BD153" s="1"/>
  <c r="BD154"/>
  <c r="BD156" s="1"/>
  <c r="BD157"/>
  <c r="BD159" s="1"/>
  <c r="BD160"/>
  <c r="BD162" s="1"/>
  <c r="BD163"/>
  <c r="BD165" s="1"/>
  <c r="BD166"/>
  <c r="BD168" s="1"/>
  <c r="BD169"/>
  <c r="BD171" s="1"/>
  <c r="BD172"/>
  <c r="BD174" s="1"/>
  <c r="BD175"/>
  <c r="BD177" s="1"/>
  <c r="BD178"/>
  <c r="BD180" s="1"/>
  <c r="BD181"/>
  <c r="BD183" s="1"/>
  <c r="BD184"/>
  <c r="BD186" s="1"/>
  <c r="BD188"/>
  <c r="BD190" s="1"/>
  <c r="BD191"/>
  <c r="BD193" s="1"/>
  <c r="BD194"/>
  <c r="BD196" s="1"/>
  <c r="BD197"/>
  <c r="BD199" s="1"/>
  <c r="BD200"/>
  <c r="BD202" s="1"/>
  <c r="BD203"/>
  <c r="BD205" s="1"/>
  <c r="BD206"/>
  <c r="BD208" s="1"/>
  <c r="BD209"/>
  <c r="BD211" s="1"/>
  <c r="BD212"/>
  <c r="BD214" s="1"/>
  <c r="BD215"/>
  <c r="BD217" s="1"/>
  <c r="BD218"/>
  <c r="BD220" s="1"/>
  <c r="BD221"/>
  <c r="BD223" s="1"/>
  <c r="BD224"/>
  <c r="BD226" s="1"/>
  <c r="BD227"/>
  <c r="BD229" s="1"/>
  <c r="BD231"/>
  <c r="BD233" s="1"/>
  <c r="BD234"/>
  <c r="BD236" s="1"/>
  <c r="BD237"/>
  <c r="BD239" s="1"/>
  <c r="BD240"/>
  <c r="BD242" s="1"/>
  <c r="BD243"/>
  <c r="BD245" s="1"/>
  <c r="BD246"/>
  <c r="BD248" s="1"/>
  <c r="BD249"/>
  <c r="BD251" s="1"/>
  <c r="BD252"/>
  <c r="BD254" s="1"/>
  <c r="BD255"/>
  <c r="BD257" s="1"/>
  <c r="BD258"/>
  <c r="BD260" s="1"/>
  <c r="BB3"/>
  <c r="BB5" s="1"/>
  <c r="BB6"/>
  <c r="BB9"/>
  <c r="BB11" s="1"/>
  <c r="BB12"/>
  <c r="BB14" s="1"/>
  <c r="BB16"/>
  <c r="BB18" s="1"/>
  <c r="BB19"/>
  <c r="BB21" s="1"/>
  <c r="BB22"/>
  <c r="BB24" s="1"/>
  <c r="BB25"/>
  <c r="BB27" s="1"/>
  <c r="BB28"/>
  <c r="BB31"/>
  <c r="BB34"/>
  <c r="BB37"/>
  <c r="BB40"/>
  <c r="BB43"/>
  <c r="BB46"/>
  <c r="BB48" s="1"/>
  <c r="BB49"/>
  <c r="BB51" s="1"/>
  <c r="BB52"/>
  <c r="BB54" s="1"/>
  <c r="BB55"/>
  <c r="BB57" s="1"/>
  <c r="BB59"/>
  <c r="BB62"/>
  <c r="BB65"/>
  <c r="BB68"/>
  <c r="BB71"/>
  <c r="BB74"/>
  <c r="BB77"/>
  <c r="BB80"/>
  <c r="BB83"/>
  <c r="BB86"/>
  <c r="BB89"/>
  <c r="BB92"/>
  <c r="BE108"/>
  <c r="BE110" s="1"/>
  <c r="BE111"/>
  <c r="BE113" s="1"/>
  <c r="BE114"/>
  <c r="BE116" s="1"/>
  <c r="BE117"/>
  <c r="BE119" s="1"/>
  <c r="BE120"/>
  <c r="BE122" s="1"/>
  <c r="BE123"/>
  <c r="BE125" s="1"/>
  <c r="BE126"/>
  <c r="BE128" s="1"/>
  <c r="BE129"/>
  <c r="BE131" s="1"/>
  <c r="BE132"/>
  <c r="BE134" s="1"/>
  <c r="BE135"/>
  <c r="BE137" s="1"/>
  <c r="BE138"/>
  <c r="BE140" s="1"/>
  <c r="BE141"/>
  <c r="BE143" s="1"/>
  <c r="BE145"/>
  <c r="BE147" s="1"/>
  <c r="BE148"/>
  <c r="BE150" s="1"/>
  <c r="BE151"/>
  <c r="BE153" s="1"/>
  <c r="BE154"/>
  <c r="BE156" s="1"/>
  <c r="BE157"/>
  <c r="BE159" s="1"/>
  <c r="BE160"/>
  <c r="BE162" s="1"/>
  <c r="BE163"/>
  <c r="BE165" s="1"/>
  <c r="BE166"/>
  <c r="BE168" s="1"/>
  <c r="BE169"/>
  <c r="BE171" s="1"/>
  <c r="BE172"/>
  <c r="BE174" s="1"/>
  <c r="BE175"/>
  <c r="BE177" s="1"/>
  <c r="BE178"/>
  <c r="BE180" s="1"/>
  <c r="BE181"/>
  <c r="BE183" s="1"/>
  <c r="BE184"/>
  <c r="BE186" s="1"/>
  <c r="BE188"/>
  <c r="BE190" s="1"/>
  <c r="BE191"/>
  <c r="BE193" s="1"/>
  <c r="BE194"/>
  <c r="BE196" s="1"/>
  <c r="BE197"/>
  <c r="BE199" s="1"/>
  <c r="BE200"/>
  <c r="BE202" s="1"/>
  <c r="BE203"/>
  <c r="BE205" s="1"/>
  <c r="BE206"/>
  <c r="BE208" s="1"/>
  <c r="BE209"/>
  <c r="BE211" s="1"/>
  <c r="BE212"/>
  <c r="BE214" s="1"/>
  <c r="BE215"/>
  <c r="BE217" s="1"/>
  <c r="BE218"/>
  <c r="BE220" s="1"/>
  <c r="BE221"/>
  <c r="BE223" s="1"/>
  <c r="BE224"/>
  <c r="BE226" s="1"/>
  <c r="BE227"/>
  <c r="BE229" s="1"/>
  <c r="BE231"/>
  <c r="BE233" s="1"/>
  <c r="BE234"/>
  <c r="BE236" s="1"/>
  <c r="BE237"/>
  <c r="BE239" s="1"/>
  <c r="BE240"/>
  <c r="BE242" s="1"/>
  <c r="BE243"/>
  <c r="BE245" s="1"/>
  <c r="BE246"/>
  <c r="BE248" s="1"/>
  <c r="BE249"/>
  <c r="BE251" s="1"/>
  <c r="BE252"/>
  <c r="BE254" s="1"/>
  <c r="BE255"/>
  <c r="BE257" s="1"/>
  <c r="BE258"/>
  <c r="BE260" s="1"/>
  <c r="BC3"/>
  <c r="BC5" s="1"/>
  <c r="BC6"/>
  <c r="BC8" s="1"/>
  <c r="BC9"/>
  <c r="BC11" s="1"/>
  <c r="BC12"/>
  <c r="BC14" s="1"/>
  <c r="BC16"/>
  <c r="BC18" s="1"/>
  <c r="BC19"/>
  <c r="BC21" s="1"/>
  <c r="BC22"/>
  <c r="BC24" s="1"/>
  <c r="BC25"/>
  <c r="BC27" s="1"/>
  <c r="BC28"/>
  <c r="BC30" s="1"/>
  <c r="BC31"/>
  <c r="BC33" s="1"/>
  <c r="BC34"/>
  <c r="BC36" s="1"/>
  <c r="BC37"/>
  <c r="BC39" s="1"/>
  <c r="BC40"/>
  <c r="BC42" s="1"/>
  <c r="BC43"/>
  <c r="BC45" s="1"/>
  <c r="BC46"/>
  <c r="BC48" s="1"/>
  <c r="BC49"/>
  <c r="BC51" s="1"/>
  <c r="BC52"/>
  <c r="BC54" s="1"/>
  <c r="BC55"/>
  <c r="BC57" s="1"/>
  <c r="BC59"/>
  <c r="BC61" s="1"/>
  <c r="BC62"/>
  <c r="BC64" s="1"/>
  <c r="BC65"/>
  <c r="BC67" s="1"/>
  <c r="BC68"/>
  <c r="BC70" s="1"/>
  <c r="BC71"/>
  <c r="BC73" s="1"/>
  <c r="BC74"/>
  <c r="BC76" s="1"/>
  <c r="BC77"/>
  <c r="BC79" s="1"/>
  <c r="BC80"/>
  <c r="BC82" s="1"/>
  <c r="BC83"/>
  <c r="BC85" s="1"/>
  <c r="BC86"/>
  <c r="BC88" s="1"/>
  <c r="BC89"/>
  <c r="BC91" s="1"/>
  <c r="BC92"/>
  <c r="BC94" s="1"/>
  <c r="BC95"/>
  <c r="BC98"/>
  <c r="BC102"/>
  <c r="BC104" s="1"/>
  <c r="BC105"/>
  <c r="BC107" s="1"/>
  <c r="BC108"/>
  <c r="BC110" s="1"/>
  <c r="BB95"/>
  <c r="BB97" s="1"/>
  <c r="BB98"/>
  <c r="BB100" s="1"/>
  <c r="BB102"/>
  <c r="BB105"/>
  <c r="BB107" s="1"/>
  <c r="BB108"/>
  <c r="BB110" s="1"/>
  <c r="BC111"/>
  <c r="BC113" s="1"/>
  <c r="BC114"/>
  <c r="BC116" s="1"/>
  <c r="BC117"/>
  <c r="BC119" s="1"/>
  <c r="BC120"/>
  <c r="BC122" s="1"/>
  <c r="BC123"/>
  <c r="BC125" s="1"/>
  <c r="BC126"/>
  <c r="BC128" s="1"/>
  <c r="BC129"/>
  <c r="BC131" s="1"/>
  <c r="BC132"/>
  <c r="BC134" s="1"/>
  <c r="BC135"/>
  <c r="BC137" s="1"/>
  <c r="BB138"/>
  <c r="BB140" s="1"/>
  <c r="BB141"/>
  <c r="BB143" s="1"/>
  <c r="BB145"/>
  <c r="BB147" s="1"/>
  <c r="BB148"/>
  <c r="BB150" s="1"/>
  <c r="BB151"/>
  <c r="BB153" s="1"/>
  <c r="BB154"/>
  <c r="BB156" s="1"/>
  <c r="BB157"/>
  <c r="BB159" s="1"/>
  <c r="BB160"/>
  <c r="BB162" s="1"/>
  <c r="BB163"/>
  <c r="BB165" s="1"/>
  <c r="BB166"/>
  <c r="BB168" s="1"/>
  <c r="BB169"/>
  <c r="BB171" s="1"/>
  <c r="BB172"/>
  <c r="BB174" s="1"/>
  <c r="BB175"/>
  <c r="BB177" s="1"/>
  <c r="BB178"/>
  <c r="BB180" s="1"/>
  <c r="BB181"/>
  <c r="BB183" s="1"/>
  <c r="BB184"/>
  <c r="BB186" s="1"/>
  <c r="BB188"/>
  <c r="BB191"/>
  <c r="BB194"/>
  <c r="BB197"/>
  <c r="BB200"/>
  <c r="BB202" s="1"/>
  <c r="BB203"/>
  <c r="BB205" s="1"/>
  <c r="BB206"/>
  <c r="BB208" s="1"/>
  <c r="BB209"/>
  <c r="BB211" s="1"/>
  <c r="BB212"/>
  <c r="BB214" s="1"/>
  <c r="BB215"/>
  <c r="BB217" s="1"/>
  <c r="BB218"/>
  <c r="BB220" s="1"/>
  <c r="BB221"/>
  <c r="BB223" s="1"/>
  <c r="BB224"/>
  <c r="BB226" s="1"/>
  <c r="BB227"/>
  <c r="BB229" s="1"/>
  <c r="BB231"/>
  <c r="BB233" s="1"/>
  <c r="BB234"/>
  <c r="BB236" s="1"/>
  <c r="BB237"/>
  <c r="BB239" s="1"/>
  <c r="BB240"/>
  <c r="BB242" s="1"/>
  <c r="BB243"/>
  <c r="BB245" s="1"/>
  <c r="BB246"/>
  <c r="BB248" s="1"/>
  <c r="BB249"/>
  <c r="BB251" s="1"/>
  <c r="BB252"/>
  <c r="BB254" s="1"/>
  <c r="BB255"/>
  <c r="BB257" s="1"/>
  <c r="BB258"/>
  <c r="BB260" s="1"/>
  <c r="AR3"/>
  <c r="AT3"/>
  <c r="AT5" s="1"/>
  <c r="AV3"/>
  <c r="AV5" s="1"/>
  <c r="AX3"/>
  <c r="AX5" s="1"/>
  <c r="AZ3"/>
  <c r="AZ5" s="1"/>
  <c r="AR6"/>
  <c r="AR8" s="1"/>
  <c r="AT6"/>
  <c r="AT8" s="1"/>
  <c r="AV6"/>
  <c r="AV8" s="1"/>
  <c r="AX6"/>
  <c r="AX8" s="1"/>
  <c r="AZ6"/>
  <c r="AZ8" s="1"/>
  <c r="AR9"/>
  <c r="AT9"/>
  <c r="AT11" s="1"/>
  <c r="AV9"/>
  <c r="AV11" s="1"/>
  <c r="AX9"/>
  <c r="AX11" s="1"/>
  <c r="AZ9"/>
  <c r="AZ11" s="1"/>
  <c r="AR12"/>
  <c r="AT12"/>
  <c r="AT14" s="1"/>
  <c r="AV12"/>
  <c r="AV14" s="1"/>
  <c r="AX12"/>
  <c r="AX14" s="1"/>
  <c r="AZ12"/>
  <c r="AZ14" s="1"/>
  <c r="AR16"/>
  <c r="AT16"/>
  <c r="AT18" s="1"/>
  <c r="AV16"/>
  <c r="AV18" s="1"/>
  <c r="AX16"/>
  <c r="AX18" s="1"/>
  <c r="AZ16"/>
  <c r="AZ18" s="1"/>
  <c r="AR19"/>
  <c r="AT19"/>
  <c r="AT21" s="1"/>
  <c r="AV19"/>
  <c r="AV21" s="1"/>
  <c r="AX19"/>
  <c r="AX21" s="1"/>
  <c r="AZ19"/>
  <c r="AZ21" s="1"/>
  <c r="AR22"/>
  <c r="AT22"/>
  <c r="AT24" s="1"/>
  <c r="AV22"/>
  <c r="AV24" s="1"/>
  <c r="BB111"/>
  <c r="BB113" s="1"/>
  <c r="BB114"/>
  <c r="BB117"/>
  <c r="BB120"/>
  <c r="BB123"/>
  <c r="BB126"/>
  <c r="BB129"/>
  <c r="BB132"/>
  <c r="BB134" s="1"/>
  <c r="BB135"/>
  <c r="BB137" s="1"/>
  <c r="BC138"/>
  <c r="BC140" s="1"/>
  <c r="BC141"/>
  <c r="BC143" s="1"/>
  <c r="BC145"/>
  <c r="BC147" s="1"/>
  <c r="BC148"/>
  <c r="BC150" s="1"/>
  <c r="BC151"/>
  <c r="BC153" s="1"/>
  <c r="BC154"/>
  <c r="BC156" s="1"/>
  <c r="BC157"/>
  <c r="BC159" s="1"/>
  <c r="BC160"/>
  <c r="BC162" s="1"/>
  <c r="BC163"/>
  <c r="BC165" s="1"/>
  <c r="BC166"/>
  <c r="BC168" s="1"/>
  <c r="BC169"/>
  <c r="BC171" s="1"/>
  <c r="BC172"/>
  <c r="BC174" s="1"/>
  <c r="BC175"/>
  <c r="BC177" s="1"/>
  <c r="BC178"/>
  <c r="BC180" s="1"/>
  <c r="BC181"/>
  <c r="BC183" s="1"/>
  <c r="BC184"/>
  <c r="BC186" s="1"/>
  <c r="BC188"/>
  <c r="BC190" s="1"/>
  <c r="BC191"/>
  <c r="BC193" s="1"/>
  <c r="BC194"/>
  <c r="BC196" s="1"/>
  <c r="BC197"/>
  <c r="BC199" s="1"/>
  <c r="BC200"/>
  <c r="BC202" s="1"/>
  <c r="BC203"/>
  <c r="BC205" s="1"/>
  <c r="BC206"/>
  <c r="BC208" s="1"/>
  <c r="BC209"/>
  <c r="BC211" s="1"/>
  <c r="BC212"/>
  <c r="BC214" s="1"/>
  <c r="BC215"/>
  <c r="BC217" s="1"/>
  <c r="BC218"/>
  <c r="BC220" s="1"/>
  <c r="BC221"/>
  <c r="BC223" s="1"/>
  <c r="BC224"/>
  <c r="BC226" s="1"/>
  <c r="BC227"/>
  <c r="BC229" s="1"/>
  <c r="BC231"/>
  <c r="BC233" s="1"/>
  <c r="BC234"/>
  <c r="BC236" s="1"/>
  <c r="BC237"/>
  <c r="BC239" s="1"/>
  <c r="BC240"/>
  <c r="BC242" s="1"/>
  <c r="BC243"/>
  <c r="BC245" s="1"/>
  <c r="BC246"/>
  <c r="BC248" s="1"/>
  <c r="BC249"/>
  <c r="BC251" s="1"/>
  <c r="BC252"/>
  <c r="BC254" s="1"/>
  <c r="BC255"/>
  <c r="BC257" s="1"/>
  <c r="BC258"/>
  <c r="BC260" s="1"/>
  <c r="AS3"/>
  <c r="AS5" s="1"/>
  <c r="AU3"/>
  <c r="AU5" s="1"/>
  <c r="AW3"/>
  <c r="AW5" s="1"/>
  <c r="AY3"/>
  <c r="AY5" s="1"/>
  <c r="BA3"/>
  <c r="BA5" s="1"/>
  <c r="AS6"/>
  <c r="AS8" s="1"/>
  <c r="AU6"/>
  <c r="AU8" s="1"/>
  <c r="AW6"/>
  <c r="AW8" s="1"/>
  <c r="AY6"/>
  <c r="AY8" s="1"/>
  <c r="BA6"/>
  <c r="BA8" s="1"/>
  <c r="AS9"/>
  <c r="AS11" s="1"/>
  <c r="AU9"/>
  <c r="AU11" s="1"/>
  <c r="AW9"/>
  <c r="AW11" s="1"/>
  <c r="AY9"/>
  <c r="AY11" s="1"/>
  <c r="BA9"/>
  <c r="BA11" s="1"/>
  <c r="AS12"/>
  <c r="AS14" s="1"/>
  <c r="AU12"/>
  <c r="AU14" s="1"/>
  <c r="AW12"/>
  <c r="AW14" s="1"/>
  <c r="AY12"/>
  <c r="AY14" s="1"/>
  <c r="BA12"/>
  <c r="BA14" s="1"/>
  <c r="AS16"/>
  <c r="AS18" s="1"/>
  <c r="AU16"/>
  <c r="AU18" s="1"/>
  <c r="AW16"/>
  <c r="AW18" s="1"/>
  <c r="AY16"/>
  <c r="AY18" s="1"/>
  <c r="BA16"/>
  <c r="BA18" s="1"/>
  <c r="AS19"/>
  <c r="AS21" s="1"/>
  <c r="AU19"/>
  <c r="AU21" s="1"/>
  <c r="AW19"/>
  <c r="AW21" s="1"/>
  <c r="AY19"/>
  <c r="AY21" s="1"/>
  <c r="BA19"/>
  <c r="BA21" s="1"/>
  <c r="AS22"/>
  <c r="AS24" s="1"/>
  <c r="AU22"/>
  <c r="AU24" s="1"/>
  <c r="AW22"/>
  <c r="AW24" s="1"/>
  <c r="AY22"/>
  <c r="AY24" s="1"/>
  <c r="BA22"/>
  <c r="BA24" s="1"/>
  <c r="AS25"/>
  <c r="AS27" s="1"/>
  <c r="AU25"/>
  <c r="AU27" s="1"/>
  <c r="AW25"/>
  <c r="AW27" s="1"/>
  <c r="AY25"/>
  <c r="AY27" s="1"/>
  <c r="BA25"/>
  <c r="BA27" s="1"/>
  <c r="AS28"/>
  <c r="AS30" s="1"/>
  <c r="AU28"/>
  <c r="AU30" s="1"/>
  <c r="AW28"/>
  <c r="AW30" s="1"/>
  <c r="AY28"/>
  <c r="AY30" s="1"/>
  <c r="BA28"/>
  <c r="BA30" s="1"/>
  <c r="AS31"/>
  <c r="AS33" s="1"/>
  <c r="AU31"/>
  <c r="AU33" s="1"/>
  <c r="AW31"/>
  <c r="AW33" s="1"/>
  <c r="AY31"/>
  <c r="AY33" s="1"/>
  <c r="BA31"/>
  <c r="BA33" s="1"/>
  <c r="AS34"/>
  <c r="AS36" s="1"/>
  <c r="AU34"/>
  <c r="AU36" s="1"/>
  <c r="AW34"/>
  <c r="AW36" s="1"/>
  <c r="AY34"/>
  <c r="AY36" s="1"/>
  <c r="BA34"/>
  <c r="BA36" s="1"/>
  <c r="AS37"/>
  <c r="AS39" s="1"/>
  <c r="AU37"/>
  <c r="AU39" s="1"/>
  <c r="AW37"/>
  <c r="AW39" s="1"/>
  <c r="AY37"/>
  <c r="AY39" s="1"/>
  <c r="BA37"/>
  <c r="BA39" s="1"/>
  <c r="AS40"/>
  <c r="AS42" s="1"/>
  <c r="AU40"/>
  <c r="AU42" s="1"/>
  <c r="AW40"/>
  <c r="AW42" s="1"/>
  <c r="AY40"/>
  <c r="AY42" s="1"/>
  <c r="BA40"/>
  <c r="BA42" s="1"/>
  <c r="AS43"/>
  <c r="AS45" s="1"/>
  <c r="AU43"/>
  <c r="AU45" s="1"/>
  <c r="AW43"/>
  <c r="AW45" s="1"/>
  <c r="AY43"/>
  <c r="AY45" s="1"/>
  <c r="BA43"/>
  <c r="BA45" s="1"/>
  <c r="AS46"/>
  <c r="AS48" s="1"/>
  <c r="AU46"/>
  <c r="AU48" s="1"/>
  <c r="AW46"/>
  <c r="AW48" s="1"/>
  <c r="AY46"/>
  <c r="AY48" s="1"/>
  <c r="BA46"/>
  <c r="BA48" s="1"/>
  <c r="AS49"/>
  <c r="AS51" s="1"/>
  <c r="AU49"/>
  <c r="AU51" s="1"/>
  <c r="AW49"/>
  <c r="AW51" s="1"/>
  <c r="AY49"/>
  <c r="AY51" s="1"/>
  <c r="BA49"/>
  <c r="BA51" s="1"/>
  <c r="AS52"/>
  <c r="AS54" s="1"/>
  <c r="AU52"/>
  <c r="AU54" s="1"/>
  <c r="AW52"/>
  <c r="AW54" s="1"/>
  <c r="AY52"/>
  <c r="AY54" s="1"/>
  <c r="BA52"/>
  <c r="BA54" s="1"/>
  <c r="AS55"/>
  <c r="AS57" s="1"/>
  <c r="AU55"/>
  <c r="AU57" s="1"/>
  <c r="AW55"/>
  <c r="AW57" s="1"/>
  <c r="AY55"/>
  <c r="AY57" s="1"/>
  <c r="BA55"/>
  <c r="BA57" s="1"/>
  <c r="AS59"/>
  <c r="AS61" s="1"/>
  <c r="AU59"/>
  <c r="AU61" s="1"/>
  <c r="AW59"/>
  <c r="AW61" s="1"/>
  <c r="AY59"/>
  <c r="AY61" s="1"/>
  <c r="BA59"/>
  <c r="BA61" s="1"/>
  <c r="AS62"/>
  <c r="AS64" s="1"/>
  <c r="AU62"/>
  <c r="AU64" s="1"/>
  <c r="AW62"/>
  <c r="AW64" s="1"/>
  <c r="AY62"/>
  <c r="AY64" s="1"/>
  <c r="BA62"/>
  <c r="BA64" s="1"/>
  <c r="AS65"/>
  <c r="AS67" s="1"/>
  <c r="AU65"/>
  <c r="AU67" s="1"/>
  <c r="AW65"/>
  <c r="AW67" s="1"/>
  <c r="AY65"/>
  <c r="AY67" s="1"/>
  <c r="BA65"/>
  <c r="BA67" s="1"/>
  <c r="AS68"/>
  <c r="AS70" s="1"/>
  <c r="AU68"/>
  <c r="AU70" s="1"/>
  <c r="AW68"/>
  <c r="AW70" s="1"/>
  <c r="AY68"/>
  <c r="AY70" s="1"/>
  <c r="BA68"/>
  <c r="BA70" s="1"/>
  <c r="AS71"/>
  <c r="AS73" s="1"/>
  <c r="AU71"/>
  <c r="AU73" s="1"/>
  <c r="AW71"/>
  <c r="AW73" s="1"/>
  <c r="AY71"/>
  <c r="AY73" s="1"/>
  <c r="BA71"/>
  <c r="BA73" s="1"/>
  <c r="AS74"/>
  <c r="AS76" s="1"/>
  <c r="AU74"/>
  <c r="AU76" s="1"/>
  <c r="AW74"/>
  <c r="AW76" s="1"/>
  <c r="AY74"/>
  <c r="AY76" s="1"/>
  <c r="BA74"/>
  <c r="BA76" s="1"/>
  <c r="AS77"/>
  <c r="AS79" s="1"/>
  <c r="AU77"/>
  <c r="AU79" s="1"/>
  <c r="AW77"/>
  <c r="AW79" s="1"/>
  <c r="AY77"/>
  <c r="AY79" s="1"/>
  <c r="BA77"/>
  <c r="BA79" s="1"/>
  <c r="AS80"/>
  <c r="AS82" s="1"/>
  <c r="AU80"/>
  <c r="AU82" s="1"/>
  <c r="AW80"/>
  <c r="AW82" s="1"/>
  <c r="AY80"/>
  <c r="AY82" s="1"/>
  <c r="BA80"/>
  <c r="BA82" s="1"/>
  <c r="AS83"/>
  <c r="AS85" s="1"/>
  <c r="AU83"/>
  <c r="AU85" s="1"/>
  <c r="AW83"/>
  <c r="AW85" s="1"/>
  <c r="AY83"/>
  <c r="AY85" s="1"/>
  <c r="BA83"/>
  <c r="BA85" s="1"/>
  <c r="AS86"/>
  <c r="AS88" s="1"/>
  <c r="AU86"/>
  <c r="AU88" s="1"/>
  <c r="AW86"/>
  <c r="AW88" s="1"/>
  <c r="AY86"/>
  <c r="AY88" s="1"/>
  <c r="BA86"/>
  <c r="BA88" s="1"/>
  <c r="AS89"/>
  <c r="AS91" s="1"/>
  <c r="AU89"/>
  <c r="AU91" s="1"/>
  <c r="AW89"/>
  <c r="AW91" s="1"/>
  <c r="AY89"/>
  <c r="AY91" s="1"/>
  <c r="BA89"/>
  <c r="BA91" s="1"/>
  <c r="AS92"/>
  <c r="AS94" s="1"/>
  <c r="AU92"/>
  <c r="AU94" s="1"/>
  <c r="AW92"/>
  <c r="AW94" s="1"/>
  <c r="AY92"/>
  <c r="AY94" s="1"/>
  <c r="BA92"/>
  <c r="BA94" s="1"/>
  <c r="AS95"/>
  <c r="AS97" s="1"/>
  <c r="AU95"/>
  <c r="AU97" s="1"/>
  <c r="AW95"/>
  <c r="AW97" s="1"/>
  <c r="AY95"/>
  <c r="AY97" s="1"/>
  <c r="BA95"/>
  <c r="BA97" s="1"/>
  <c r="AS98"/>
  <c r="AS100" s="1"/>
  <c r="AU98"/>
  <c r="AU100" s="1"/>
  <c r="AW98"/>
  <c r="AW100" s="1"/>
  <c r="AY98"/>
  <c r="AY100" s="1"/>
  <c r="BA98"/>
  <c r="BA100" s="1"/>
  <c r="AS102"/>
  <c r="AS104" s="1"/>
  <c r="AU102"/>
  <c r="AU104" s="1"/>
  <c r="AW102"/>
  <c r="AW104" s="1"/>
  <c r="AY102"/>
  <c r="AY104" s="1"/>
  <c r="BA102"/>
  <c r="BA104" s="1"/>
  <c r="AS105"/>
  <c r="AS107" s="1"/>
  <c r="AU105"/>
  <c r="AU107" s="1"/>
  <c r="AW105"/>
  <c r="AW107" s="1"/>
  <c r="AY105"/>
  <c r="AY107" s="1"/>
  <c r="BA105"/>
  <c r="BA107" s="1"/>
  <c r="AS108"/>
  <c r="AS110" s="1"/>
  <c r="AU108"/>
  <c r="AU110" s="1"/>
  <c r="AW108"/>
  <c r="AW110" s="1"/>
  <c r="AY108"/>
  <c r="AY110" s="1"/>
  <c r="BA108"/>
  <c r="BA110" s="1"/>
  <c r="AS111"/>
  <c r="AS113" s="1"/>
  <c r="AU111"/>
  <c r="AU113" s="1"/>
  <c r="AW111"/>
  <c r="AW113" s="1"/>
  <c r="AY111"/>
  <c r="AY113" s="1"/>
  <c r="BA111"/>
  <c r="BA113" s="1"/>
  <c r="AS114"/>
  <c r="AS116" s="1"/>
  <c r="AU114"/>
  <c r="AU116" s="1"/>
  <c r="AW114"/>
  <c r="AW116" s="1"/>
  <c r="AY114"/>
  <c r="AY116" s="1"/>
  <c r="BA114"/>
  <c r="BA116" s="1"/>
  <c r="AS117"/>
  <c r="AS119" s="1"/>
  <c r="AU117"/>
  <c r="AU119" s="1"/>
  <c r="AW117"/>
  <c r="AW119" s="1"/>
  <c r="AY117"/>
  <c r="AY119" s="1"/>
  <c r="BA117"/>
  <c r="BA119" s="1"/>
  <c r="AS120"/>
  <c r="AS122" s="1"/>
  <c r="AU120"/>
  <c r="AU122" s="1"/>
  <c r="AW120"/>
  <c r="AW122" s="1"/>
  <c r="AY120"/>
  <c r="AY122" s="1"/>
  <c r="BA120"/>
  <c r="BA122" s="1"/>
  <c r="AS123"/>
  <c r="AS125" s="1"/>
  <c r="AU123"/>
  <c r="AU125" s="1"/>
  <c r="AW123"/>
  <c r="AW125" s="1"/>
  <c r="AY123"/>
  <c r="AY125" s="1"/>
  <c r="BA123"/>
  <c r="BA125" s="1"/>
  <c r="AS126"/>
  <c r="AS128" s="1"/>
  <c r="AU126"/>
  <c r="AU128" s="1"/>
  <c r="AW126"/>
  <c r="AW128" s="1"/>
  <c r="AX22"/>
  <c r="AX24" s="1"/>
  <c r="AZ22"/>
  <c r="AZ24" s="1"/>
  <c r="AR25"/>
  <c r="AT25"/>
  <c r="AT27" s="1"/>
  <c r="AV25"/>
  <c r="AV27" s="1"/>
  <c r="AX25"/>
  <c r="AX27" s="1"/>
  <c r="AZ25"/>
  <c r="AZ27" s="1"/>
  <c r="AR28"/>
  <c r="AR30" s="1"/>
  <c r="AT28"/>
  <c r="AT30" s="1"/>
  <c r="AV28"/>
  <c r="AV30" s="1"/>
  <c r="AX28"/>
  <c r="AX30" s="1"/>
  <c r="AZ28"/>
  <c r="AZ30" s="1"/>
  <c r="AR31"/>
  <c r="AR33" s="1"/>
  <c r="AT31"/>
  <c r="AT33" s="1"/>
  <c r="AV31"/>
  <c r="AV33" s="1"/>
  <c r="AX31"/>
  <c r="AX33" s="1"/>
  <c r="AZ31"/>
  <c r="AZ33" s="1"/>
  <c r="AR34"/>
  <c r="AR36" s="1"/>
  <c r="AT34"/>
  <c r="AT36" s="1"/>
  <c r="AV34"/>
  <c r="AV36" s="1"/>
  <c r="AX34"/>
  <c r="AX36" s="1"/>
  <c r="AZ34"/>
  <c r="AZ36" s="1"/>
  <c r="AR37"/>
  <c r="AR39" s="1"/>
  <c r="AT37"/>
  <c r="AT39" s="1"/>
  <c r="AV37"/>
  <c r="AV39" s="1"/>
  <c r="AX37"/>
  <c r="AX39" s="1"/>
  <c r="AZ37"/>
  <c r="AZ39" s="1"/>
  <c r="AR40"/>
  <c r="AR42" s="1"/>
  <c r="AT40"/>
  <c r="AT42" s="1"/>
  <c r="AV40"/>
  <c r="AV42" s="1"/>
  <c r="AX40"/>
  <c r="AX42" s="1"/>
  <c r="AZ40"/>
  <c r="AZ42" s="1"/>
  <c r="AR43"/>
  <c r="AR45" s="1"/>
  <c r="AT43"/>
  <c r="AT45" s="1"/>
  <c r="AV43"/>
  <c r="AV45" s="1"/>
  <c r="AX43"/>
  <c r="AX45" s="1"/>
  <c r="AZ43"/>
  <c r="AZ45" s="1"/>
  <c r="AR46"/>
  <c r="AT46"/>
  <c r="AT48" s="1"/>
  <c r="AV46"/>
  <c r="AV48" s="1"/>
  <c r="AX46"/>
  <c r="AX48" s="1"/>
  <c r="AZ46"/>
  <c r="AZ48" s="1"/>
  <c r="AR49"/>
  <c r="AT49"/>
  <c r="AT51" s="1"/>
  <c r="AV49"/>
  <c r="AV51" s="1"/>
  <c r="AX49"/>
  <c r="AX51" s="1"/>
  <c r="AZ49"/>
  <c r="AZ51" s="1"/>
  <c r="AR52"/>
  <c r="AT52"/>
  <c r="AT54" s="1"/>
  <c r="AV52"/>
  <c r="AV54" s="1"/>
  <c r="AX52"/>
  <c r="AX54" s="1"/>
  <c r="AZ52"/>
  <c r="AZ54" s="1"/>
  <c r="AR55"/>
  <c r="AT55"/>
  <c r="AT57" s="1"/>
  <c r="AV55"/>
  <c r="AV57" s="1"/>
  <c r="AX55"/>
  <c r="AX57" s="1"/>
  <c r="AZ55"/>
  <c r="AZ57" s="1"/>
  <c r="AR59"/>
  <c r="AT59"/>
  <c r="AT61" s="1"/>
  <c r="AV59"/>
  <c r="AV61" s="1"/>
  <c r="AX59"/>
  <c r="AX61" s="1"/>
  <c r="AZ59"/>
  <c r="AZ61" s="1"/>
  <c r="AR62"/>
  <c r="AT62"/>
  <c r="AT64" s="1"/>
  <c r="AV62"/>
  <c r="AV64" s="1"/>
  <c r="AX62"/>
  <c r="AX64" s="1"/>
  <c r="AZ62"/>
  <c r="AZ64" s="1"/>
  <c r="AR65"/>
  <c r="AT65"/>
  <c r="AT67" s="1"/>
  <c r="AV65"/>
  <c r="AV67" s="1"/>
  <c r="AX65"/>
  <c r="AX67" s="1"/>
  <c r="AZ65"/>
  <c r="AZ67" s="1"/>
  <c r="AR68"/>
  <c r="AT68"/>
  <c r="AT70" s="1"/>
  <c r="AV68"/>
  <c r="AV70" s="1"/>
  <c r="AX68"/>
  <c r="AX70" s="1"/>
  <c r="AZ68"/>
  <c r="AZ70" s="1"/>
  <c r="AR71"/>
  <c r="AT71"/>
  <c r="AT73" s="1"/>
  <c r="AV71"/>
  <c r="AV73" s="1"/>
  <c r="AX71"/>
  <c r="AX73" s="1"/>
  <c r="AZ71"/>
  <c r="AZ73" s="1"/>
  <c r="AR74"/>
  <c r="AT74"/>
  <c r="AT76" s="1"/>
  <c r="AV74"/>
  <c r="AV76" s="1"/>
  <c r="AX74"/>
  <c r="AX76" s="1"/>
  <c r="AZ74"/>
  <c r="AZ76" s="1"/>
  <c r="AR77"/>
  <c r="AT77"/>
  <c r="AT79" s="1"/>
  <c r="AV77"/>
  <c r="AV79" s="1"/>
  <c r="AX77"/>
  <c r="AX79" s="1"/>
  <c r="AZ77"/>
  <c r="AZ79" s="1"/>
  <c r="AR80"/>
  <c r="AT80"/>
  <c r="AT82" s="1"/>
  <c r="AV80"/>
  <c r="AV82" s="1"/>
  <c r="AX80"/>
  <c r="AX82" s="1"/>
  <c r="AZ80"/>
  <c r="AZ82" s="1"/>
  <c r="AR83"/>
  <c r="AT83"/>
  <c r="AT85" s="1"/>
  <c r="AV83"/>
  <c r="AV85" s="1"/>
  <c r="AX83"/>
  <c r="AX85" s="1"/>
  <c r="AZ83"/>
  <c r="AZ85" s="1"/>
  <c r="AR86"/>
  <c r="AT86"/>
  <c r="AT88" s="1"/>
  <c r="AV86"/>
  <c r="AV88" s="1"/>
  <c r="AX86"/>
  <c r="AX88" s="1"/>
  <c r="AZ86"/>
  <c r="AZ88" s="1"/>
  <c r="AR89"/>
  <c r="AT89"/>
  <c r="AT91" s="1"/>
  <c r="AV89"/>
  <c r="AV91" s="1"/>
  <c r="AX89"/>
  <c r="AX91" s="1"/>
  <c r="AZ89"/>
  <c r="AZ91" s="1"/>
  <c r="AR92"/>
  <c r="AT92"/>
  <c r="AT94" s="1"/>
  <c r="AV92"/>
  <c r="AV94" s="1"/>
  <c r="AX92"/>
  <c r="AX94" s="1"/>
  <c r="AZ92"/>
  <c r="AZ94" s="1"/>
  <c r="AR95"/>
  <c r="AT95"/>
  <c r="AT97" s="1"/>
  <c r="AV95"/>
  <c r="AV97" s="1"/>
  <c r="AX95"/>
  <c r="AX97" s="1"/>
  <c r="AZ95"/>
  <c r="AZ97" s="1"/>
  <c r="AR98"/>
  <c r="AT98"/>
  <c r="AT100" s="1"/>
  <c r="AV98"/>
  <c r="AV100" s="1"/>
  <c r="AX98"/>
  <c r="AX100" s="1"/>
  <c r="AZ98"/>
  <c r="AZ100" s="1"/>
  <c r="AR102"/>
  <c r="AT102"/>
  <c r="AT104" s="1"/>
  <c r="AV102"/>
  <c r="AV104" s="1"/>
  <c r="AX102"/>
  <c r="AX104" s="1"/>
  <c r="AZ102"/>
  <c r="AZ104" s="1"/>
  <c r="AR105"/>
  <c r="AT105"/>
  <c r="AT107" s="1"/>
  <c r="AV105"/>
  <c r="AV107" s="1"/>
  <c r="AX105"/>
  <c r="AX107" s="1"/>
  <c r="AZ105"/>
  <c r="AZ107" s="1"/>
  <c r="AR108"/>
  <c r="AT108"/>
  <c r="AT110" s="1"/>
  <c r="AV108"/>
  <c r="AV110" s="1"/>
  <c r="AX108"/>
  <c r="AX110" s="1"/>
  <c r="AZ108"/>
  <c r="AZ110" s="1"/>
  <c r="AR111"/>
  <c r="AT111"/>
  <c r="AT113" s="1"/>
  <c r="AV111"/>
  <c r="AV113" s="1"/>
  <c r="AX111"/>
  <c r="AX113" s="1"/>
  <c r="AZ111"/>
  <c r="AZ113" s="1"/>
  <c r="AR114"/>
  <c r="AT114"/>
  <c r="AT116" s="1"/>
  <c r="AV114"/>
  <c r="AV116" s="1"/>
  <c r="AX114"/>
  <c r="AX116" s="1"/>
  <c r="AZ114"/>
  <c r="AZ116" s="1"/>
  <c r="AR117"/>
  <c r="AT117"/>
  <c r="AT119" s="1"/>
  <c r="AV117"/>
  <c r="AV119" s="1"/>
  <c r="AX117"/>
  <c r="AX119" s="1"/>
  <c r="AZ117"/>
  <c r="AZ119" s="1"/>
  <c r="AR120"/>
  <c r="AT120"/>
  <c r="AT122" s="1"/>
  <c r="AV120"/>
  <c r="AV122" s="1"/>
  <c r="AX120"/>
  <c r="AX122" s="1"/>
  <c r="AZ120"/>
  <c r="AZ122" s="1"/>
  <c r="AR123"/>
  <c r="AT123"/>
  <c r="AT125" s="1"/>
  <c r="AV123"/>
  <c r="AV125" s="1"/>
  <c r="AX123"/>
  <c r="AX125" s="1"/>
  <c r="AZ123"/>
  <c r="AZ125" s="1"/>
  <c r="AR126"/>
  <c r="AT126"/>
  <c r="AT128" s="1"/>
  <c r="AV126"/>
  <c r="AV128" s="1"/>
  <c r="AX126"/>
  <c r="AX128" s="1"/>
  <c r="AY126"/>
  <c r="AY128" s="1"/>
  <c r="BA126"/>
  <c r="BA128" s="1"/>
  <c r="AS129"/>
  <c r="AS131" s="1"/>
  <c r="AU129"/>
  <c r="AU131" s="1"/>
  <c r="AW129"/>
  <c r="AW131" s="1"/>
  <c r="AY129"/>
  <c r="AY131" s="1"/>
  <c r="BA129"/>
  <c r="BA131" s="1"/>
  <c r="AS132"/>
  <c r="AS134" s="1"/>
  <c r="AU132"/>
  <c r="AU134" s="1"/>
  <c r="AW132"/>
  <c r="AW134" s="1"/>
  <c r="AY132"/>
  <c r="AY134" s="1"/>
  <c r="BA132"/>
  <c r="BA134" s="1"/>
  <c r="AS135"/>
  <c r="AS137" s="1"/>
  <c r="AU135"/>
  <c r="AU137" s="1"/>
  <c r="AW135"/>
  <c r="AW137" s="1"/>
  <c r="AY135"/>
  <c r="AY137" s="1"/>
  <c r="BA135"/>
  <c r="BA137" s="1"/>
  <c r="AS138"/>
  <c r="AS140" s="1"/>
  <c r="AU138"/>
  <c r="AU140" s="1"/>
  <c r="AW138"/>
  <c r="AW140" s="1"/>
  <c r="AY138"/>
  <c r="AY140" s="1"/>
  <c r="BA138"/>
  <c r="BA140" s="1"/>
  <c r="AS141"/>
  <c r="AS143" s="1"/>
  <c r="AU141"/>
  <c r="AU143" s="1"/>
  <c r="AW141"/>
  <c r="AW143" s="1"/>
  <c r="AY141"/>
  <c r="AY143" s="1"/>
  <c r="BA141"/>
  <c r="BA143" s="1"/>
  <c r="AS145"/>
  <c r="AS147" s="1"/>
  <c r="AU145"/>
  <c r="AU147" s="1"/>
  <c r="AW145"/>
  <c r="AW147" s="1"/>
  <c r="AY145"/>
  <c r="AY147" s="1"/>
  <c r="BA145"/>
  <c r="BA147" s="1"/>
  <c r="AS148"/>
  <c r="AS150" s="1"/>
  <c r="AU148"/>
  <c r="AU150" s="1"/>
  <c r="AW148"/>
  <c r="AW150" s="1"/>
  <c r="AY148"/>
  <c r="AY150" s="1"/>
  <c r="BA148"/>
  <c r="BA150" s="1"/>
  <c r="AS151"/>
  <c r="AS153" s="1"/>
  <c r="AU151"/>
  <c r="AU153" s="1"/>
  <c r="AW151"/>
  <c r="AW153" s="1"/>
  <c r="AY151"/>
  <c r="AY153" s="1"/>
  <c r="BA151"/>
  <c r="BA153" s="1"/>
  <c r="AS154"/>
  <c r="AS156" s="1"/>
  <c r="AU154"/>
  <c r="AU156" s="1"/>
  <c r="AW154"/>
  <c r="AW156" s="1"/>
  <c r="AY154"/>
  <c r="AY156" s="1"/>
  <c r="BA154"/>
  <c r="BA156" s="1"/>
  <c r="AS157"/>
  <c r="AS159" s="1"/>
  <c r="AU157"/>
  <c r="AU159" s="1"/>
  <c r="AW157"/>
  <c r="AW159" s="1"/>
  <c r="AY157"/>
  <c r="AY159" s="1"/>
  <c r="BA157"/>
  <c r="BA159" s="1"/>
  <c r="AS160"/>
  <c r="AS162" s="1"/>
  <c r="AU160"/>
  <c r="AU162" s="1"/>
  <c r="AW160"/>
  <c r="AW162" s="1"/>
  <c r="AY160"/>
  <c r="AY162" s="1"/>
  <c r="BA160"/>
  <c r="BA162" s="1"/>
  <c r="AS163"/>
  <c r="AS165" s="1"/>
  <c r="AU163"/>
  <c r="AU165" s="1"/>
  <c r="AW163"/>
  <c r="AW165" s="1"/>
  <c r="AY163"/>
  <c r="AY165" s="1"/>
  <c r="BA163"/>
  <c r="BA165" s="1"/>
  <c r="AS166"/>
  <c r="AS168" s="1"/>
  <c r="AU166"/>
  <c r="AU168" s="1"/>
  <c r="AW166"/>
  <c r="AW168" s="1"/>
  <c r="AY166"/>
  <c r="AY168" s="1"/>
  <c r="BA166"/>
  <c r="BA168" s="1"/>
  <c r="AS169"/>
  <c r="AS171" s="1"/>
  <c r="AU169"/>
  <c r="AU171" s="1"/>
  <c r="AW169"/>
  <c r="AW171" s="1"/>
  <c r="AY169"/>
  <c r="AY171" s="1"/>
  <c r="BA169"/>
  <c r="BA171" s="1"/>
  <c r="AS172"/>
  <c r="AS174" s="1"/>
  <c r="AU172"/>
  <c r="AU174" s="1"/>
  <c r="AW172"/>
  <c r="AW174" s="1"/>
  <c r="AY172"/>
  <c r="AY174" s="1"/>
  <c r="BA172"/>
  <c r="BA174" s="1"/>
  <c r="AS175"/>
  <c r="AS177" s="1"/>
  <c r="AU175"/>
  <c r="AU177" s="1"/>
  <c r="AW175"/>
  <c r="AW177" s="1"/>
  <c r="AY175"/>
  <c r="AY177" s="1"/>
  <c r="BA175"/>
  <c r="BA177" s="1"/>
  <c r="AS178"/>
  <c r="AS180" s="1"/>
  <c r="AU178"/>
  <c r="AU180" s="1"/>
  <c r="AW178"/>
  <c r="AW180" s="1"/>
  <c r="AY178"/>
  <c r="AY180" s="1"/>
  <c r="BA178"/>
  <c r="BA180" s="1"/>
  <c r="AS181"/>
  <c r="AS183" s="1"/>
  <c r="AU181"/>
  <c r="AU183" s="1"/>
  <c r="AW181"/>
  <c r="AW183" s="1"/>
  <c r="AY181"/>
  <c r="AY183" s="1"/>
  <c r="BA181"/>
  <c r="BA183" s="1"/>
  <c r="AS184"/>
  <c r="AS186" s="1"/>
  <c r="AU184"/>
  <c r="AU186" s="1"/>
  <c r="AW184"/>
  <c r="AW186" s="1"/>
  <c r="AY184"/>
  <c r="AY186" s="1"/>
  <c r="BA184"/>
  <c r="BA186" s="1"/>
  <c r="AS188"/>
  <c r="AS190" s="1"/>
  <c r="AU188"/>
  <c r="AU190" s="1"/>
  <c r="AW188"/>
  <c r="AW190" s="1"/>
  <c r="AY188"/>
  <c r="AY190" s="1"/>
  <c r="BA188"/>
  <c r="BA190" s="1"/>
  <c r="AS191"/>
  <c r="AS193" s="1"/>
  <c r="AU191"/>
  <c r="AU193" s="1"/>
  <c r="AW191"/>
  <c r="AW193" s="1"/>
  <c r="AY191"/>
  <c r="AY193" s="1"/>
  <c r="BA191"/>
  <c r="BA193" s="1"/>
  <c r="AS194"/>
  <c r="AS196" s="1"/>
  <c r="AU194"/>
  <c r="AU196" s="1"/>
  <c r="AW194"/>
  <c r="AW196" s="1"/>
  <c r="AY194"/>
  <c r="AY196" s="1"/>
  <c r="BA194"/>
  <c r="BA196" s="1"/>
  <c r="AS197"/>
  <c r="AS199" s="1"/>
  <c r="AU197"/>
  <c r="AU199" s="1"/>
  <c r="AW197"/>
  <c r="AW199" s="1"/>
  <c r="AY197"/>
  <c r="AY199" s="1"/>
  <c r="BA197"/>
  <c r="BA199" s="1"/>
  <c r="AS200"/>
  <c r="AS202" s="1"/>
  <c r="AU200"/>
  <c r="AU202" s="1"/>
  <c r="AW200"/>
  <c r="AW202" s="1"/>
  <c r="AY200"/>
  <c r="AY202" s="1"/>
  <c r="BA200"/>
  <c r="BA202" s="1"/>
  <c r="AS203"/>
  <c r="AS205" s="1"/>
  <c r="AU203"/>
  <c r="AU205" s="1"/>
  <c r="AW203"/>
  <c r="AW205" s="1"/>
  <c r="AY203"/>
  <c r="AY205" s="1"/>
  <c r="BA203"/>
  <c r="BA205" s="1"/>
  <c r="AS206"/>
  <c r="AS208" s="1"/>
  <c r="AU206"/>
  <c r="AU208" s="1"/>
  <c r="AW206"/>
  <c r="AW208" s="1"/>
  <c r="AY206"/>
  <c r="AY208" s="1"/>
  <c r="BA206"/>
  <c r="BA208" s="1"/>
  <c r="AS209"/>
  <c r="AS211" s="1"/>
  <c r="AU209"/>
  <c r="AU211" s="1"/>
  <c r="AW209"/>
  <c r="AW211" s="1"/>
  <c r="AY209"/>
  <c r="AY211" s="1"/>
  <c r="BA209"/>
  <c r="BA211" s="1"/>
  <c r="AS212"/>
  <c r="AS214" s="1"/>
  <c r="AU212"/>
  <c r="AU214" s="1"/>
  <c r="AW212"/>
  <c r="AW214" s="1"/>
  <c r="AY212"/>
  <c r="AY214" s="1"/>
  <c r="BA212"/>
  <c r="BA214" s="1"/>
  <c r="AS215"/>
  <c r="AS217" s="1"/>
  <c r="AU215"/>
  <c r="AU217" s="1"/>
  <c r="AW215"/>
  <c r="AW217" s="1"/>
  <c r="AY215"/>
  <c r="AY217" s="1"/>
  <c r="BA215"/>
  <c r="BA217" s="1"/>
  <c r="AS218"/>
  <c r="AS220" s="1"/>
  <c r="AU218"/>
  <c r="AU220" s="1"/>
  <c r="AW218"/>
  <c r="AW220" s="1"/>
  <c r="AY218"/>
  <c r="AY220" s="1"/>
  <c r="BA218"/>
  <c r="BA220" s="1"/>
  <c r="AS221"/>
  <c r="AS223" s="1"/>
  <c r="AU221"/>
  <c r="AU223" s="1"/>
  <c r="AW221"/>
  <c r="AW223" s="1"/>
  <c r="AY221"/>
  <c r="AY223" s="1"/>
  <c r="BA221"/>
  <c r="BA223" s="1"/>
  <c r="AS224"/>
  <c r="AS226" s="1"/>
  <c r="AU224"/>
  <c r="AU226" s="1"/>
  <c r="AW224"/>
  <c r="AW226" s="1"/>
  <c r="AY224"/>
  <c r="AY226" s="1"/>
  <c r="BA224"/>
  <c r="BA226" s="1"/>
  <c r="AS227"/>
  <c r="AS229" s="1"/>
  <c r="AU227"/>
  <c r="AU229" s="1"/>
  <c r="AW227"/>
  <c r="AW229" s="1"/>
  <c r="AY227"/>
  <c r="AY229" s="1"/>
  <c r="BA227"/>
  <c r="BA229" s="1"/>
  <c r="AS231"/>
  <c r="AS233" s="1"/>
  <c r="AU231"/>
  <c r="AU233" s="1"/>
  <c r="AW231"/>
  <c r="AW233" s="1"/>
  <c r="AY231"/>
  <c r="AY233" s="1"/>
  <c r="BA231"/>
  <c r="BA233" s="1"/>
  <c r="AZ126"/>
  <c r="AZ128" s="1"/>
  <c r="AR129"/>
  <c r="AT129"/>
  <c r="AT131" s="1"/>
  <c r="AV129"/>
  <c r="AV131" s="1"/>
  <c r="AX129"/>
  <c r="AX131" s="1"/>
  <c r="AZ129"/>
  <c r="AZ131" s="1"/>
  <c r="AR132"/>
  <c r="AT132"/>
  <c r="AT134" s="1"/>
  <c r="AV132"/>
  <c r="AV134" s="1"/>
  <c r="AX132"/>
  <c r="AX134" s="1"/>
  <c r="AZ132"/>
  <c r="AZ134" s="1"/>
  <c r="AR135"/>
  <c r="AT135"/>
  <c r="AT137" s="1"/>
  <c r="AV135"/>
  <c r="AV137" s="1"/>
  <c r="AX135"/>
  <c r="AX137" s="1"/>
  <c r="AZ135"/>
  <c r="AZ137" s="1"/>
  <c r="AR138"/>
  <c r="AT138"/>
  <c r="AT140" s="1"/>
  <c r="AV138"/>
  <c r="AV140" s="1"/>
  <c r="AX138"/>
  <c r="AX140" s="1"/>
  <c r="AZ138"/>
  <c r="AZ140" s="1"/>
  <c r="AR141"/>
  <c r="AT141"/>
  <c r="AT143" s="1"/>
  <c r="AV141"/>
  <c r="AV143" s="1"/>
  <c r="AX141"/>
  <c r="AX143" s="1"/>
  <c r="AZ141"/>
  <c r="AZ143" s="1"/>
  <c r="AR145"/>
  <c r="AT145"/>
  <c r="AT147" s="1"/>
  <c r="AV145"/>
  <c r="AV147" s="1"/>
  <c r="AX145"/>
  <c r="AX147" s="1"/>
  <c r="AZ145"/>
  <c r="AZ147" s="1"/>
  <c r="AR148"/>
  <c r="AT148"/>
  <c r="AT150" s="1"/>
  <c r="AV148"/>
  <c r="AV150" s="1"/>
  <c r="AX148"/>
  <c r="AX150" s="1"/>
  <c r="AZ148"/>
  <c r="AZ150" s="1"/>
  <c r="AR151"/>
  <c r="AT151"/>
  <c r="AT153" s="1"/>
  <c r="AV151"/>
  <c r="AV153" s="1"/>
  <c r="AX151"/>
  <c r="AX153" s="1"/>
  <c r="AZ151"/>
  <c r="AZ153" s="1"/>
  <c r="AR154"/>
  <c r="AT154"/>
  <c r="AT156" s="1"/>
  <c r="AV154"/>
  <c r="AV156" s="1"/>
  <c r="AX154"/>
  <c r="AX156" s="1"/>
  <c r="AZ154"/>
  <c r="AZ156" s="1"/>
  <c r="AR157"/>
  <c r="AT157"/>
  <c r="AT159" s="1"/>
  <c r="AV157"/>
  <c r="AV159" s="1"/>
  <c r="AX157"/>
  <c r="AX159" s="1"/>
  <c r="AZ157"/>
  <c r="AZ159" s="1"/>
  <c r="AR160"/>
  <c r="AT160"/>
  <c r="AT162" s="1"/>
  <c r="AV160"/>
  <c r="AV162" s="1"/>
  <c r="AX160"/>
  <c r="AX162" s="1"/>
  <c r="AZ160"/>
  <c r="AZ162" s="1"/>
  <c r="AR163"/>
  <c r="AT163"/>
  <c r="AT165" s="1"/>
  <c r="AV163"/>
  <c r="AV165" s="1"/>
  <c r="AX163"/>
  <c r="AX165" s="1"/>
  <c r="AZ163"/>
  <c r="AZ165" s="1"/>
  <c r="AR166"/>
  <c r="AT166"/>
  <c r="AT168" s="1"/>
  <c r="AV166"/>
  <c r="AV168" s="1"/>
  <c r="AX166"/>
  <c r="AX168" s="1"/>
  <c r="AZ166"/>
  <c r="AZ168" s="1"/>
  <c r="AR169"/>
  <c r="AT169"/>
  <c r="AT171" s="1"/>
  <c r="AV169"/>
  <c r="AV171" s="1"/>
  <c r="AX169"/>
  <c r="AX171" s="1"/>
  <c r="AZ169"/>
  <c r="AZ171" s="1"/>
  <c r="AR172"/>
  <c r="AT172"/>
  <c r="AT174" s="1"/>
  <c r="AV172"/>
  <c r="AV174" s="1"/>
  <c r="AX172"/>
  <c r="AX174" s="1"/>
  <c r="AZ172"/>
  <c r="AZ174" s="1"/>
  <c r="AR175"/>
  <c r="AT175"/>
  <c r="AT177" s="1"/>
  <c r="AV175"/>
  <c r="AV177" s="1"/>
  <c r="AX175"/>
  <c r="AX177" s="1"/>
  <c r="AZ175"/>
  <c r="AZ177" s="1"/>
  <c r="AR178"/>
  <c r="AT178"/>
  <c r="AT180" s="1"/>
  <c r="AV178"/>
  <c r="AV180" s="1"/>
  <c r="AX178"/>
  <c r="AX180" s="1"/>
  <c r="AZ178"/>
  <c r="AZ180" s="1"/>
  <c r="AR181"/>
  <c r="AT181"/>
  <c r="AT183" s="1"/>
  <c r="AV181"/>
  <c r="AV183" s="1"/>
  <c r="AX181"/>
  <c r="AX183" s="1"/>
  <c r="AZ181"/>
  <c r="AZ183" s="1"/>
  <c r="AR184"/>
  <c r="AT184"/>
  <c r="AT186" s="1"/>
  <c r="AV184"/>
  <c r="AV186" s="1"/>
  <c r="AX184"/>
  <c r="AX186" s="1"/>
  <c r="AZ184"/>
  <c r="AZ186" s="1"/>
  <c r="AR188"/>
  <c r="AT188"/>
  <c r="AT190" s="1"/>
  <c r="AV188"/>
  <c r="AV190" s="1"/>
  <c r="AX188"/>
  <c r="AX190" s="1"/>
  <c r="AZ188"/>
  <c r="AZ190" s="1"/>
  <c r="AR191"/>
  <c r="AT191"/>
  <c r="AT193" s="1"/>
  <c r="AV191"/>
  <c r="AV193" s="1"/>
  <c r="AX191"/>
  <c r="AX193" s="1"/>
  <c r="AZ191"/>
  <c r="AZ193" s="1"/>
  <c r="AR194"/>
  <c r="AT194"/>
  <c r="AT196" s="1"/>
  <c r="AV194"/>
  <c r="AV196" s="1"/>
  <c r="AX194"/>
  <c r="AX196" s="1"/>
  <c r="AZ194"/>
  <c r="AZ196" s="1"/>
  <c r="AR197"/>
  <c r="AT197"/>
  <c r="AT199" s="1"/>
  <c r="AV197"/>
  <c r="AV199" s="1"/>
  <c r="AX197"/>
  <c r="AX199" s="1"/>
  <c r="AZ197"/>
  <c r="AZ199" s="1"/>
  <c r="AR200"/>
  <c r="AT200"/>
  <c r="AT202" s="1"/>
  <c r="AV200"/>
  <c r="AV202" s="1"/>
  <c r="AX200"/>
  <c r="AX202" s="1"/>
  <c r="AZ200"/>
  <c r="AZ202" s="1"/>
  <c r="AR203"/>
  <c r="AT203"/>
  <c r="AT205" s="1"/>
  <c r="AV203"/>
  <c r="AV205" s="1"/>
  <c r="AX203"/>
  <c r="AX205" s="1"/>
  <c r="AZ203"/>
  <c r="AZ205" s="1"/>
  <c r="AR206"/>
  <c r="AT206"/>
  <c r="AT208" s="1"/>
  <c r="AV206"/>
  <c r="AV208" s="1"/>
  <c r="AX206"/>
  <c r="AX208" s="1"/>
  <c r="AZ206"/>
  <c r="AZ208" s="1"/>
  <c r="AR209"/>
  <c r="AT209"/>
  <c r="AT211" s="1"/>
  <c r="AV209"/>
  <c r="AV211" s="1"/>
  <c r="AX209"/>
  <c r="AX211" s="1"/>
  <c r="AZ209"/>
  <c r="AZ211" s="1"/>
  <c r="AR212"/>
  <c r="AT212"/>
  <c r="AT214" s="1"/>
  <c r="AV212"/>
  <c r="AV214" s="1"/>
  <c r="AX212"/>
  <c r="AX214" s="1"/>
  <c r="AZ212"/>
  <c r="AZ214" s="1"/>
  <c r="AR215"/>
  <c r="AT215"/>
  <c r="AT217" s="1"/>
  <c r="AV215"/>
  <c r="AV217" s="1"/>
  <c r="AX215"/>
  <c r="AX217" s="1"/>
  <c r="AZ215"/>
  <c r="AZ217" s="1"/>
  <c r="AR218"/>
  <c r="AT218"/>
  <c r="AT220" s="1"/>
  <c r="AV218"/>
  <c r="AV220" s="1"/>
  <c r="AX218"/>
  <c r="AX220" s="1"/>
  <c r="AZ218"/>
  <c r="AZ220" s="1"/>
  <c r="AR221"/>
  <c r="AT221"/>
  <c r="AT223" s="1"/>
  <c r="AV221"/>
  <c r="AV223" s="1"/>
  <c r="AX221"/>
  <c r="AX223" s="1"/>
  <c r="AZ221"/>
  <c r="AZ223" s="1"/>
  <c r="AR224"/>
  <c r="AT224"/>
  <c r="AT226" s="1"/>
  <c r="AV224"/>
  <c r="AV226" s="1"/>
  <c r="AX224"/>
  <c r="AX226" s="1"/>
  <c r="AZ224"/>
  <c r="AZ226" s="1"/>
  <c r="AR227"/>
  <c r="AT227"/>
  <c r="AT229" s="1"/>
  <c r="AV227"/>
  <c r="AV229" s="1"/>
  <c r="AX227"/>
  <c r="AX229" s="1"/>
  <c r="AZ227"/>
  <c r="AZ229" s="1"/>
  <c r="AR231"/>
  <c r="AT231"/>
  <c r="AT233" s="1"/>
  <c r="AV231"/>
  <c r="AV233" s="1"/>
  <c r="AX231"/>
  <c r="AX233" s="1"/>
  <c r="AZ231"/>
  <c r="AZ233" s="1"/>
  <c r="AR234"/>
  <c r="AT234"/>
  <c r="AT236" s="1"/>
  <c r="AV234"/>
  <c r="AV236" s="1"/>
  <c r="AX234"/>
  <c r="AX236" s="1"/>
  <c r="AZ234"/>
  <c r="AZ236" s="1"/>
  <c r="AR237"/>
  <c r="AT237"/>
  <c r="AT239" s="1"/>
  <c r="AV237"/>
  <c r="AV239" s="1"/>
  <c r="AX237"/>
  <c r="AX239" s="1"/>
  <c r="AZ237"/>
  <c r="AZ239" s="1"/>
  <c r="AR240"/>
  <c r="AT240"/>
  <c r="AT242" s="1"/>
  <c r="AV240"/>
  <c r="AV242" s="1"/>
  <c r="AX240"/>
  <c r="AX242" s="1"/>
  <c r="AZ240"/>
  <c r="AZ242" s="1"/>
  <c r="AR243"/>
  <c r="AT243"/>
  <c r="AT245" s="1"/>
  <c r="AV243"/>
  <c r="AV245" s="1"/>
  <c r="AX243"/>
  <c r="AX245" s="1"/>
  <c r="AZ243"/>
  <c r="AZ245" s="1"/>
  <c r="AR246"/>
  <c r="AT246"/>
  <c r="AT248" s="1"/>
  <c r="AV246"/>
  <c r="AV248" s="1"/>
  <c r="AX246"/>
  <c r="AX248" s="1"/>
  <c r="AZ246"/>
  <c r="AZ248" s="1"/>
  <c r="AR249"/>
  <c r="AT249"/>
  <c r="AT251" s="1"/>
  <c r="AV249"/>
  <c r="AV251" s="1"/>
  <c r="AX249"/>
  <c r="AX251" s="1"/>
  <c r="AZ249"/>
  <c r="AZ251" s="1"/>
  <c r="AR252"/>
  <c r="AT252"/>
  <c r="AT254" s="1"/>
  <c r="AV252"/>
  <c r="AV254" s="1"/>
  <c r="AX252"/>
  <c r="AX254" s="1"/>
  <c r="AZ252"/>
  <c r="AZ254" s="1"/>
  <c r="AR255"/>
  <c r="AT255"/>
  <c r="AT257" s="1"/>
  <c r="AV255"/>
  <c r="AV257" s="1"/>
  <c r="AX255"/>
  <c r="AX257" s="1"/>
  <c r="AZ255"/>
  <c r="AZ257" s="1"/>
  <c r="AR258"/>
  <c r="AT258"/>
  <c r="AT260" s="1"/>
  <c r="AV258"/>
  <c r="AV260" s="1"/>
  <c r="AX258"/>
  <c r="AX260" s="1"/>
  <c r="AZ258"/>
  <c r="AZ260" s="1"/>
  <c r="AJ3"/>
  <c r="AJ5" s="1"/>
  <c r="AL3"/>
  <c r="AL5" s="1"/>
  <c r="AN3"/>
  <c r="AN5" s="1"/>
  <c r="AP3"/>
  <c r="AP5" s="1"/>
  <c r="AJ6"/>
  <c r="AJ8" s="1"/>
  <c r="AL6"/>
  <c r="AL8" s="1"/>
  <c r="AN6"/>
  <c r="AN8" s="1"/>
  <c r="AP6"/>
  <c r="AP8" s="1"/>
  <c r="AJ9"/>
  <c r="AJ11" s="1"/>
  <c r="AL9"/>
  <c r="AL11" s="1"/>
  <c r="AN9"/>
  <c r="AN11" s="1"/>
  <c r="AP9"/>
  <c r="AP11" s="1"/>
  <c r="AJ12"/>
  <c r="AJ14" s="1"/>
  <c r="AL12"/>
  <c r="AL14" s="1"/>
  <c r="AN12"/>
  <c r="AN14" s="1"/>
  <c r="AP12"/>
  <c r="AP14" s="1"/>
  <c r="AJ16"/>
  <c r="AJ18" s="1"/>
  <c r="AL16"/>
  <c r="AN16"/>
  <c r="AN18" s="1"/>
  <c r="AP16"/>
  <c r="AP18" s="1"/>
  <c r="AJ19"/>
  <c r="AJ21" s="1"/>
  <c r="AL19"/>
  <c r="AL21" s="1"/>
  <c r="AN19"/>
  <c r="AN21" s="1"/>
  <c r="AP19"/>
  <c r="AP21" s="1"/>
  <c r="AJ22"/>
  <c r="AJ24" s="1"/>
  <c r="AL22"/>
  <c r="AL24" s="1"/>
  <c r="AN22"/>
  <c r="AN24" s="1"/>
  <c r="AP22"/>
  <c r="AP24" s="1"/>
  <c r="AJ25"/>
  <c r="AJ27" s="1"/>
  <c r="AL25"/>
  <c r="AL27" s="1"/>
  <c r="AN25"/>
  <c r="AN27" s="1"/>
  <c r="AP25"/>
  <c r="AP27" s="1"/>
  <c r="AJ28"/>
  <c r="AJ30" s="1"/>
  <c r="AL28"/>
  <c r="AL30" s="1"/>
  <c r="AN28"/>
  <c r="AN30" s="1"/>
  <c r="AP28"/>
  <c r="AP30" s="1"/>
  <c r="AJ31"/>
  <c r="AJ33" s="1"/>
  <c r="AL31"/>
  <c r="AL33" s="1"/>
  <c r="AN31"/>
  <c r="AN33" s="1"/>
  <c r="AP31"/>
  <c r="AP33" s="1"/>
  <c r="AJ34"/>
  <c r="AJ36" s="1"/>
  <c r="AL34"/>
  <c r="AL36" s="1"/>
  <c r="AN34"/>
  <c r="AN36" s="1"/>
  <c r="AP34"/>
  <c r="AP36" s="1"/>
  <c r="AJ37"/>
  <c r="AJ39" s="1"/>
  <c r="AL37"/>
  <c r="AL39" s="1"/>
  <c r="AN37"/>
  <c r="AN39" s="1"/>
  <c r="AP37"/>
  <c r="AP39" s="1"/>
  <c r="AJ40"/>
  <c r="AJ42" s="1"/>
  <c r="AL40"/>
  <c r="AL42" s="1"/>
  <c r="AN40"/>
  <c r="AN42" s="1"/>
  <c r="AP40"/>
  <c r="AP42" s="1"/>
  <c r="AJ43"/>
  <c r="AJ45" s="1"/>
  <c r="AL43"/>
  <c r="AL45" s="1"/>
  <c r="AN43"/>
  <c r="AN45" s="1"/>
  <c r="AP43"/>
  <c r="AP45" s="1"/>
  <c r="AJ46"/>
  <c r="AJ48" s="1"/>
  <c r="AL46"/>
  <c r="AL48" s="1"/>
  <c r="AN46"/>
  <c r="AN48" s="1"/>
  <c r="AP46"/>
  <c r="AP48" s="1"/>
  <c r="AJ49"/>
  <c r="AJ51" s="1"/>
  <c r="AL49"/>
  <c r="AL51" s="1"/>
  <c r="AN49"/>
  <c r="AN51" s="1"/>
  <c r="AP49"/>
  <c r="AP51" s="1"/>
  <c r="AJ52"/>
  <c r="AJ54" s="1"/>
  <c r="AL52"/>
  <c r="AL54" s="1"/>
  <c r="AN52"/>
  <c r="AN54" s="1"/>
  <c r="AP52"/>
  <c r="AP54" s="1"/>
  <c r="AJ55"/>
  <c r="AJ57" s="1"/>
  <c r="AL55"/>
  <c r="AL57" s="1"/>
  <c r="AN55"/>
  <c r="AN57" s="1"/>
  <c r="AP55"/>
  <c r="AP57" s="1"/>
  <c r="AJ59"/>
  <c r="AJ61" s="1"/>
  <c r="AL59"/>
  <c r="AL61" s="1"/>
  <c r="AN59"/>
  <c r="AN61" s="1"/>
  <c r="AP59"/>
  <c r="AP61" s="1"/>
  <c r="AJ62"/>
  <c r="AJ64" s="1"/>
  <c r="AL62"/>
  <c r="AL64" s="1"/>
  <c r="AN62"/>
  <c r="AN64" s="1"/>
  <c r="AP62"/>
  <c r="AP64" s="1"/>
  <c r="AJ65"/>
  <c r="AJ67" s="1"/>
  <c r="AL65"/>
  <c r="AL67" s="1"/>
  <c r="AN65"/>
  <c r="AN67" s="1"/>
  <c r="AP65"/>
  <c r="AP67" s="1"/>
  <c r="AJ68"/>
  <c r="AJ70" s="1"/>
  <c r="AL68"/>
  <c r="AL70" s="1"/>
  <c r="AN68"/>
  <c r="AN70" s="1"/>
  <c r="AP68"/>
  <c r="AP70" s="1"/>
  <c r="AJ71"/>
  <c r="AJ73" s="1"/>
  <c r="AL71"/>
  <c r="AL73" s="1"/>
  <c r="AN71"/>
  <c r="AN73" s="1"/>
  <c r="AP71"/>
  <c r="AP73" s="1"/>
  <c r="AJ74"/>
  <c r="AJ76" s="1"/>
  <c r="AL74"/>
  <c r="AL76" s="1"/>
  <c r="AN74"/>
  <c r="AN76" s="1"/>
  <c r="AP74"/>
  <c r="AP76" s="1"/>
  <c r="AJ77"/>
  <c r="AJ79" s="1"/>
  <c r="AL77"/>
  <c r="AL79" s="1"/>
  <c r="AN77"/>
  <c r="AN79" s="1"/>
  <c r="AP77"/>
  <c r="AP79" s="1"/>
  <c r="AJ80"/>
  <c r="AJ82" s="1"/>
  <c r="AL80"/>
  <c r="AL82" s="1"/>
  <c r="AN80"/>
  <c r="AN82" s="1"/>
  <c r="AP80"/>
  <c r="AP82" s="1"/>
  <c r="AJ83"/>
  <c r="AJ85" s="1"/>
  <c r="AL83"/>
  <c r="AL85" s="1"/>
  <c r="AN83"/>
  <c r="AN85" s="1"/>
  <c r="AP83"/>
  <c r="AP85" s="1"/>
  <c r="AJ86"/>
  <c r="AJ88" s="1"/>
  <c r="AL86"/>
  <c r="AL88" s="1"/>
  <c r="AN86"/>
  <c r="AN88" s="1"/>
  <c r="AP86"/>
  <c r="AP88" s="1"/>
  <c r="AJ89"/>
  <c r="AJ91" s="1"/>
  <c r="AL89"/>
  <c r="AL91" s="1"/>
  <c r="AN89"/>
  <c r="AN91" s="1"/>
  <c r="AP89"/>
  <c r="AP91" s="1"/>
  <c r="AJ92"/>
  <c r="AJ94" s="1"/>
  <c r="AL92"/>
  <c r="AL94" s="1"/>
  <c r="AN92"/>
  <c r="AN94" s="1"/>
  <c r="AP92"/>
  <c r="AP94" s="1"/>
  <c r="AJ95"/>
  <c r="AJ97" s="1"/>
  <c r="AL95"/>
  <c r="AL97" s="1"/>
  <c r="AN95"/>
  <c r="AN97" s="1"/>
  <c r="AP95"/>
  <c r="AP97" s="1"/>
  <c r="AJ98"/>
  <c r="AJ100" s="1"/>
  <c r="AL98"/>
  <c r="AL100" s="1"/>
  <c r="AN98"/>
  <c r="AN100" s="1"/>
  <c r="AP98"/>
  <c r="AP100" s="1"/>
  <c r="AJ102"/>
  <c r="AJ104" s="1"/>
  <c r="AL102"/>
  <c r="AL104" s="1"/>
  <c r="AN102"/>
  <c r="AN104" s="1"/>
  <c r="AP102"/>
  <c r="AP104" s="1"/>
  <c r="AJ105"/>
  <c r="AJ107" s="1"/>
  <c r="AL105"/>
  <c r="AL107" s="1"/>
  <c r="AN105"/>
  <c r="AN107" s="1"/>
  <c r="AP105"/>
  <c r="AP107" s="1"/>
  <c r="AJ108"/>
  <c r="AJ110" s="1"/>
  <c r="AL108"/>
  <c r="AL110" s="1"/>
  <c r="AN108"/>
  <c r="AN110" s="1"/>
  <c r="AP108"/>
  <c r="AP110" s="1"/>
  <c r="AJ111"/>
  <c r="AJ113" s="1"/>
  <c r="AL111"/>
  <c r="AL113" s="1"/>
  <c r="AN111"/>
  <c r="AN113" s="1"/>
  <c r="AP111"/>
  <c r="AP113" s="1"/>
  <c r="AJ114"/>
  <c r="AJ116" s="1"/>
  <c r="AL114"/>
  <c r="AL116" s="1"/>
  <c r="AN114"/>
  <c r="AN116" s="1"/>
  <c r="AP114"/>
  <c r="AP116" s="1"/>
  <c r="AJ117"/>
  <c r="AJ119" s="1"/>
  <c r="AL117"/>
  <c r="AL119" s="1"/>
  <c r="AN117"/>
  <c r="AN119" s="1"/>
  <c r="AP117"/>
  <c r="AP119" s="1"/>
  <c r="AJ120"/>
  <c r="AJ122" s="1"/>
  <c r="AL120"/>
  <c r="AL122" s="1"/>
  <c r="AN120"/>
  <c r="AN122" s="1"/>
  <c r="AP120"/>
  <c r="AP122" s="1"/>
  <c r="AJ123"/>
  <c r="AJ125" s="1"/>
  <c r="AL123"/>
  <c r="AL125" s="1"/>
  <c r="AN123"/>
  <c r="AN125" s="1"/>
  <c r="AP123"/>
  <c r="AP125" s="1"/>
  <c r="AJ126"/>
  <c r="AJ128" s="1"/>
  <c r="AL126"/>
  <c r="AL128" s="1"/>
  <c r="AN126"/>
  <c r="AN128" s="1"/>
  <c r="AP126"/>
  <c r="AP128" s="1"/>
  <c r="AJ129"/>
  <c r="AJ131" s="1"/>
  <c r="AL129"/>
  <c r="AL131" s="1"/>
  <c r="AN129"/>
  <c r="AN131" s="1"/>
  <c r="AP129"/>
  <c r="AP131" s="1"/>
  <c r="AJ132"/>
  <c r="AJ134" s="1"/>
  <c r="AL132"/>
  <c r="AL134" s="1"/>
  <c r="AN132"/>
  <c r="AN134" s="1"/>
  <c r="AP132"/>
  <c r="AP134" s="1"/>
  <c r="AJ135"/>
  <c r="AJ137" s="1"/>
  <c r="AL135"/>
  <c r="AL137" s="1"/>
  <c r="AN135"/>
  <c r="AN137" s="1"/>
  <c r="AP135"/>
  <c r="AP137" s="1"/>
  <c r="AJ138"/>
  <c r="AJ140" s="1"/>
  <c r="AL138"/>
  <c r="AL140" s="1"/>
  <c r="AN138"/>
  <c r="AN140" s="1"/>
  <c r="AP138"/>
  <c r="AP140" s="1"/>
  <c r="AJ141"/>
  <c r="AJ143" s="1"/>
  <c r="AL141"/>
  <c r="AL143" s="1"/>
  <c r="AN141"/>
  <c r="AN143" s="1"/>
  <c r="AP141"/>
  <c r="AP143" s="1"/>
  <c r="AJ145"/>
  <c r="AJ147" s="1"/>
  <c r="AL145"/>
  <c r="AL147" s="1"/>
  <c r="AN145"/>
  <c r="AN147" s="1"/>
  <c r="AP145"/>
  <c r="AP147" s="1"/>
  <c r="AJ148"/>
  <c r="AJ150" s="1"/>
  <c r="AL148"/>
  <c r="AL150" s="1"/>
  <c r="AN148"/>
  <c r="AN150" s="1"/>
  <c r="AP148"/>
  <c r="AP150" s="1"/>
  <c r="AJ151"/>
  <c r="AJ153" s="1"/>
  <c r="AL151"/>
  <c r="AL153" s="1"/>
  <c r="AN151"/>
  <c r="AN153" s="1"/>
  <c r="AP151"/>
  <c r="AP153" s="1"/>
  <c r="AJ154"/>
  <c r="AJ156" s="1"/>
  <c r="AL154"/>
  <c r="AL156" s="1"/>
  <c r="AN154"/>
  <c r="AN156" s="1"/>
  <c r="AP154"/>
  <c r="AP156" s="1"/>
  <c r="AJ157"/>
  <c r="AJ159" s="1"/>
  <c r="AL157"/>
  <c r="AL159" s="1"/>
  <c r="AN157"/>
  <c r="AN159" s="1"/>
  <c r="AP157"/>
  <c r="AP159" s="1"/>
  <c r="AJ160"/>
  <c r="AJ162" s="1"/>
  <c r="AL160"/>
  <c r="AL162" s="1"/>
  <c r="AN160"/>
  <c r="AN162" s="1"/>
  <c r="AP160"/>
  <c r="AP162" s="1"/>
  <c r="AJ163"/>
  <c r="AJ165" s="1"/>
  <c r="AL163"/>
  <c r="AL165" s="1"/>
  <c r="AN163"/>
  <c r="AN165" s="1"/>
  <c r="AP163"/>
  <c r="AP165" s="1"/>
  <c r="AJ166"/>
  <c r="AJ168" s="1"/>
  <c r="AL166"/>
  <c r="AL168" s="1"/>
  <c r="AN166"/>
  <c r="AN168" s="1"/>
  <c r="AP166"/>
  <c r="AP168" s="1"/>
  <c r="AJ169"/>
  <c r="AJ171" s="1"/>
  <c r="AL169"/>
  <c r="AL171" s="1"/>
  <c r="AN169"/>
  <c r="AN171" s="1"/>
  <c r="AP169"/>
  <c r="AP171" s="1"/>
  <c r="AJ172"/>
  <c r="AJ174" s="1"/>
  <c r="AL172"/>
  <c r="AL174" s="1"/>
  <c r="AN172"/>
  <c r="AN174" s="1"/>
  <c r="AP172"/>
  <c r="AP174" s="1"/>
  <c r="AJ175"/>
  <c r="AJ177" s="1"/>
  <c r="AL175"/>
  <c r="AL177" s="1"/>
  <c r="AN175"/>
  <c r="AN177" s="1"/>
  <c r="AP175"/>
  <c r="AP177" s="1"/>
  <c r="AJ178"/>
  <c r="AJ180" s="1"/>
  <c r="AL178"/>
  <c r="AL180" s="1"/>
  <c r="AN178"/>
  <c r="AN180" s="1"/>
  <c r="AP178"/>
  <c r="AP180" s="1"/>
  <c r="AJ181"/>
  <c r="AJ183" s="1"/>
  <c r="AL181"/>
  <c r="AL183" s="1"/>
  <c r="AN181"/>
  <c r="AN183" s="1"/>
  <c r="AP181"/>
  <c r="AP183" s="1"/>
  <c r="AJ184"/>
  <c r="AJ186" s="1"/>
  <c r="AL184"/>
  <c r="AL186" s="1"/>
  <c r="AN184"/>
  <c r="AN186" s="1"/>
  <c r="AP184"/>
  <c r="AP186" s="1"/>
  <c r="AJ188"/>
  <c r="AJ190" s="1"/>
  <c r="AL188"/>
  <c r="AL190" s="1"/>
  <c r="AN188"/>
  <c r="AN190" s="1"/>
  <c r="AP188"/>
  <c r="AP190" s="1"/>
  <c r="AJ191"/>
  <c r="AJ193" s="1"/>
  <c r="AL191"/>
  <c r="AL193" s="1"/>
  <c r="AN191"/>
  <c r="AN193" s="1"/>
  <c r="AP191"/>
  <c r="AP193" s="1"/>
  <c r="AJ194"/>
  <c r="AJ196" s="1"/>
  <c r="AL194"/>
  <c r="AL196" s="1"/>
  <c r="AN194"/>
  <c r="AN196" s="1"/>
  <c r="AP194"/>
  <c r="AP196" s="1"/>
  <c r="AJ197"/>
  <c r="AJ199" s="1"/>
  <c r="AL197"/>
  <c r="AL199" s="1"/>
  <c r="AN197"/>
  <c r="AN199" s="1"/>
  <c r="AP197"/>
  <c r="AP199" s="1"/>
  <c r="AJ200"/>
  <c r="AJ202" s="1"/>
  <c r="AL200"/>
  <c r="AL202" s="1"/>
  <c r="AN200"/>
  <c r="AN202" s="1"/>
  <c r="AP200"/>
  <c r="AP202" s="1"/>
  <c r="AJ203"/>
  <c r="AJ205" s="1"/>
  <c r="AL203"/>
  <c r="AL205" s="1"/>
  <c r="AN203"/>
  <c r="AN205" s="1"/>
  <c r="AP203"/>
  <c r="AP205" s="1"/>
  <c r="AJ206"/>
  <c r="AJ208" s="1"/>
  <c r="AL206"/>
  <c r="AL208" s="1"/>
  <c r="AN206"/>
  <c r="AN208" s="1"/>
  <c r="AP206"/>
  <c r="AP208" s="1"/>
  <c r="AJ209"/>
  <c r="AJ211" s="1"/>
  <c r="AL209"/>
  <c r="AL211" s="1"/>
  <c r="AN209"/>
  <c r="AN211" s="1"/>
  <c r="AP209"/>
  <c r="AP211" s="1"/>
  <c r="AJ212"/>
  <c r="AJ214" s="1"/>
  <c r="AL212"/>
  <c r="AL214" s="1"/>
  <c r="AN212"/>
  <c r="AN214" s="1"/>
  <c r="AP212"/>
  <c r="AP214" s="1"/>
  <c r="AJ215"/>
  <c r="AJ217" s="1"/>
  <c r="AL215"/>
  <c r="AL217" s="1"/>
  <c r="AN215"/>
  <c r="AN217" s="1"/>
  <c r="AP215"/>
  <c r="AP217" s="1"/>
  <c r="AJ218"/>
  <c r="AJ220" s="1"/>
  <c r="AL218"/>
  <c r="AL220" s="1"/>
  <c r="AN218"/>
  <c r="AN220" s="1"/>
  <c r="AP218"/>
  <c r="AP220" s="1"/>
  <c r="AJ221"/>
  <c r="AJ223" s="1"/>
  <c r="AL221"/>
  <c r="AL223" s="1"/>
  <c r="AN221"/>
  <c r="AN223" s="1"/>
  <c r="AP221"/>
  <c r="AP223" s="1"/>
  <c r="AJ224"/>
  <c r="AJ226" s="1"/>
  <c r="AL224"/>
  <c r="AL226" s="1"/>
  <c r="AN224"/>
  <c r="AN226" s="1"/>
  <c r="AP224"/>
  <c r="AP226" s="1"/>
  <c r="AJ227"/>
  <c r="AJ229" s="1"/>
  <c r="AL227"/>
  <c r="AL229" s="1"/>
  <c r="AN227"/>
  <c r="AN229" s="1"/>
  <c r="AS234"/>
  <c r="AS236" s="1"/>
  <c r="AU234"/>
  <c r="AU236" s="1"/>
  <c r="AW234"/>
  <c r="AW236" s="1"/>
  <c r="AY234"/>
  <c r="AY236" s="1"/>
  <c r="BA234"/>
  <c r="BA236" s="1"/>
  <c r="AS237"/>
  <c r="AS239" s="1"/>
  <c r="AU237"/>
  <c r="AU239" s="1"/>
  <c r="AW237"/>
  <c r="AW239" s="1"/>
  <c r="AY237"/>
  <c r="AY239" s="1"/>
  <c r="BA237"/>
  <c r="BA239" s="1"/>
  <c r="AS240"/>
  <c r="AS242" s="1"/>
  <c r="AU240"/>
  <c r="AU242" s="1"/>
  <c r="AW240"/>
  <c r="AW242" s="1"/>
  <c r="AY240"/>
  <c r="AY242" s="1"/>
  <c r="BA240"/>
  <c r="BA242" s="1"/>
  <c r="AS243"/>
  <c r="AS245" s="1"/>
  <c r="AU243"/>
  <c r="AU245" s="1"/>
  <c r="AW243"/>
  <c r="AW245" s="1"/>
  <c r="AY243"/>
  <c r="AY245" s="1"/>
  <c r="BA243"/>
  <c r="BA245" s="1"/>
  <c r="AS246"/>
  <c r="AS248" s="1"/>
  <c r="AU246"/>
  <c r="AU248" s="1"/>
  <c r="AW246"/>
  <c r="AW248" s="1"/>
  <c r="AY246"/>
  <c r="AY248" s="1"/>
  <c r="BA246"/>
  <c r="BA248" s="1"/>
  <c r="AS249"/>
  <c r="AS251" s="1"/>
  <c r="AU249"/>
  <c r="AU251" s="1"/>
  <c r="AW249"/>
  <c r="AW251" s="1"/>
  <c r="AY249"/>
  <c r="AY251" s="1"/>
  <c r="BA249"/>
  <c r="BA251" s="1"/>
  <c r="AS252"/>
  <c r="AS254" s="1"/>
  <c r="AU252"/>
  <c r="AU254" s="1"/>
  <c r="AW252"/>
  <c r="AW254" s="1"/>
  <c r="AY252"/>
  <c r="AY254" s="1"/>
  <c r="BA252"/>
  <c r="BA254" s="1"/>
  <c r="AS255"/>
  <c r="AS257" s="1"/>
  <c r="AU255"/>
  <c r="AU257" s="1"/>
  <c r="AW255"/>
  <c r="AW257" s="1"/>
  <c r="AY255"/>
  <c r="AY257" s="1"/>
  <c r="BA255"/>
  <c r="BA257" s="1"/>
  <c r="AS258"/>
  <c r="AS260" s="1"/>
  <c r="AU258"/>
  <c r="AU260" s="1"/>
  <c r="AW258"/>
  <c r="AW260" s="1"/>
  <c r="AY258"/>
  <c r="AY260" s="1"/>
  <c r="BA258"/>
  <c r="BA260" s="1"/>
  <c r="AK3"/>
  <c r="AK5" s="1"/>
  <c r="AM3"/>
  <c r="AM5" s="1"/>
  <c r="AO3"/>
  <c r="AO5" s="1"/>
  <c r="AQ3"/>
  <c r="AQ5" s="1"/>
  <c r="AK6"/>
  <c r="AK8" s="1"/>
  <c r="AM6"/>
  <c r="AM8" s="1"/>
  <c r="AO6"/>
  <c r="AO8" s="1"/>
  <c r="AQ6"/>
  <c r="AQ8" s="1"/>
  <c r="AK9"/>
  <c r="AK11" s="1"/>
  <c r="AM9"/>
  <c r="AM11" s="1"/>
  <c r="AO9"/>
  <c r="AO11" s="1"/>
  <c r="AQ9"/>
  <c r="AQ11" s="1"/>
  <c r="AK12"/>
  <c r="AK14" s="1"/>
  <c r="AM12"/>
  <c r="AM14" s="1"/>
  <c r="AO12"/>
  <c r="AO14" s="1"/>
  <c r="AQ12"/>
  <c r="AQ14" s="1"/>
  <c r="AK16"/>
  <c r="AK18" s="1"/>
  <c r="AM16"/>
  <c r="AM18" s="1"/>
  <c r="AO16"/>
  <c r="AO18" s="1"/>
  <c r="AQ16"/>
  <c r="AQ18" s="1"/>
  <c r="AK19"/>
  <c r="AK21" s="1"/>
  <c r="AM19"/>
  <c r="AM21" s="1"/>
  <c r="AO19"/>
  <c r="AO21" s="1"/>
  <c r="AQ19"/>
  <c r="AQ21" s="1"/>
  <c r="AK22"/>
  <c r="AK24" s="1"/>
  <c r="AM22"/>
  <c r="AM24" s="1"/>
  <c r="AO22"/>
  <c r="AO24" s="1"/>
  <c r="AQ22"/>
  <c r="AQ24" s="1"/>
  <c r="AK25"/>
  <c r="AK27" s="1"/>
  <c r="AM25"/>
  <c r="AM27" s="1"/>
  <c r="AO25"/>
  <c r="AO27" s="1"/>
  <c r="AQ25"/>
  <c r="AQ27" s="1"/>
  <c r="AK28"/>
  <c r="AK30" s="1"/>
  <c r="AM28"/>
  <c r="AM30" s="1"/>
  <c r="AO28"/>
  <c r="AO30" s="1"/>
  <c r="AQ28"/>
  <c r="AQ30" s="1"/>
  <c r="AK31"/>
  <c r="AK33" s="1"/>
  <c r="AM31"/>
  <c r="AM33" s="1"/>
  <c r="AO31"/>
  <c r="AO33" s="1"/>
  <c r="AQ31"/>
  <c r="AQ33" s="1"/>
  <c r="AK34"/>
  <c r="AK36" s="1"/>
  <c r="AM34"/>
  <c r="AM36" s="1"/>
  <c r="AO34"/>
  <c r="AO36" s="1"/>
  <c r="AQ34"/>
  <c r="AQ36" s="1"/>
  <c r="AK37"/>
  <c r="AK39" s="1"/>
  <c r="AM37"/>
  <c r="AM39" s="1"/>
  <c r="AO37"/>
  <c r="AO39" s="1"/>
  <c r="AQ37"/>
  <c r="AQ39" s="1"/>
  <c r="AK40"/>
  <c r="AK42" s="1"/>
  <c r="AM40"/>
  <c r="AM42" s="1"/>
  <c r="AO40"/>
  <c r="AO42" s="1"/>
  <c r="AQ40"/>
  <c r="AQ42" s="1"/>
  <c r="AK43"/>
  <c r="AK45" s="1"/>
  <c r="AM43"/>
  <c r="AM45" s="1"/>
  <c r="AO43"/>
  <c r="AO45" s="1"/>
  <c r="AQ43"/>
  <c r="AQ45" s="1"/>
  <c r="AK46"/>
  <c r="AK48" s="1"/>
  <c r="AM46"/>
  <c r="AM48" s="1"/>
  <c r="AO46"/>
  <c r="AO48" s="1"/>
  <c r="AQ46"/>
  <c r="AQ48" s="1"/>
  <c r="AK49"/>
  <c r="AK51" s="1"/>
  <c r="AM49"/>
  <c r="AM51" s="1"/>
  <c r="AO49"/>
  <c r="AO51" s="1"/>
  <c r="AQ49"/>
  <c r="AQ51" s="1"/>
  <c r="AK52"/>
  <c r="AK54" s="1"/>
  <c r="AM52"/>
  <c r="AM54" s="1"/>
  <c r="AO52"/>
  <c r="AO54" s="1"/>
  <c r="AQ52"/>
  <c r="AQ54" s="1"/>
  <c r="AK55"/>
  <c r="AK57" s="1"/>
  <c r="AM55"/>
  <c r="AM57" s="1"/>
  <c r="AO55"/>
  <c r="AO57" s="1"/>
  <c r="AQ55"/>
  <c r="AQ57" s="1"/>
  <c r="AK59"/>
  <c r="AK61" s="1"/>
  <c r="AM59"/>
  <c r="AM61" s="1"/>
  <c r="AO59"/>
  <c r="AO61" s="1"/>
  <c r="AQ59"/>
  <c r="AQ61" s="1"/>
  <c r="AK62"/>
  <c r="AK64" s="1"/>
  <c r="AM62"/>
  <c r="AM64" s="1"/>
  <c r="AO62"/>
  <c r="AO64" s="1"/>
  <c r="AQ62"/>
  <c r="AQ64" s="1"/>
  <c r="AK65"/>
  <c r="AK67" s="1"/>
  <c r="AM65"/>
  <c r="AM67" s="1"/>
  <c r="AO65"/>
  <c r="AO67" s="1"/>
  <c r="AQ65"/>
  <c r="AQ67" s="1"/>
  <c r="AK68"/>
  <c r="AK70" s="1"/>
  <c r="AM68"/>
  <c r="AM70" s="1"/>
  <c r="AO68"/>
  <c r="AO70" s="1"/>
  <c r="AQ68"/>
  <c r="AQ70" s="1"/>
  <c r="AK71"/>
  <c r="AK73" s="1"/>
  <c r="AM71"/>
  <c r="AM73" s="1"/>
  <c r="AO71"/>
  <c r="AO73" s="1"/>
  <c r="AQ71"/>
  <c r="AQ73" s="1"/>
  <c r="AK74"/>
  <c r="AK76" s="1"/>
  <c r="AM74"/>
  <c r="AM76" s="1"/>
  <c r="AO74"/>
  <c r="AO76" s="1"/>
  <c r="AQ74"/>
  <c r="AQ76" s="1"/>
  <c r="AK77"/>
  <c r="AK79" s="1"/>
  <c r="AM77"/>
  <c r="AM79" s="1"/>
  <c r="AO77"/>
  <c r="AO79" s="1"/>
  <c r="AQ77"/>
  <c r="AQ79" s="1"/>
  <c r="AK80"/>
  <c r="AK82" s="1"/>
  <c r="AM80"/>
  <c r="AM82" s="1"/>
  <c r="AO80"/>
  <c r="AO82" s="1"/>
  <c r="AQ80"/>
  <c r="AQ82" s="1"/>
  <c r="AK83"/>
  <c r="AK85" s="1"/>
  <c r="AM83"/>
  <c r="AM85" s="1"/>
  <c r="AO83"/>
  <c r="AO85" s="1"/>
  <c r="AQ83"/>
  <c r="AQ85" s="1"/>
  <c r="AK86"/>
  <c r="AK88" s="1"/>
  <c r="AM86"/>
  <c r="AM88" s="1"/>
  <c r="AO86"/>
  <c r="AO88" s="1"/>
  <c r="AQ86"/>
  <c r="AQ88" s="1"/>
  <c r="AK89"/>
  <c r="AK91" s="1"/>
  <c r="AM89"/>
  <c r="AM91" s="1"/>
  <c r="AO89"/>
  <c r="AO91" s="1"/>
  <c r="AQ89"/>
  <c r="AQ91" s="1"/>
  <c r="AK92"/>
  <c r="AK94" s="1"/>
  <c r="AM92"/>
  <c r="AM94" s="1"/>
  <c r="AO92"/>
  <c r="AO94" s="1"/>
  <c r="AQ92"/>
  <c r="AQ94" s="1"/>
  <c r="AK95"/>
  <c r="AK97" s="1"/>
  <c r="AM95"/>
  <c r="AM97" s="1"/>
  <c r="AO95"/>
  <c r="AO97" s="1"/>
  <c r="AQ95"/>
  <c r="AQ97" s="1"/>
  <c r="AK98"/>
  <c r="AK100" s="1"/>
  <c r="AM98"/>
  <c r="AM100" s="1"/>
  <c r="AO98"/>
  <c r="AO100" s="1"/>
  <c r="AQ98"/>
  <c r="AQ100" s="1"/>
  <c r="AK102"/>
  <c r="AK104" s="1"/>
  <c r="AM102"/>
  <c r="AM104" s="1"/>
  <c r="AO102"/>
  <c r="AO104" s="1"/>
  <c r="AQ102"/>
  <c r="AQ104" s="1"/>
  <c r="AK105"/>
  <c r="AK107" s="1"/>
  <c r="AM105"/>
  <c r="AM107" s="1"/>
  <c r="AO105"/>
  <c r="AO107" s="1"/>
  <c r="AQ105"/>
  <c r="AQ107" s="1"/>
  <c r="AK108"/>
  <c r="AK110" s="1"/>
  <c r="AM108"/>
  <c r="AM110" s="1"/>
  <c r="AO108"/>
  <c r="AO110" s="1"/>
  <c r="AQ108"/>
  <c r="AQ110" s="1"/>
  <c r="AK111"/>
  <c r="AK113" s="1"/>
  <c r="AM111"/>
  <c r="AM113" s="1"/>
  <c r="AO111"/>
  <c r="AO113" s="1"/>
  <c r="AQ111"/>
  <c r="AQ113" s="1"/>
  <c r="AK114"/>
  <c r="AK116" s="1"/>
  <c r="AM114"/>
  <c r="AM116" s="1"/>
  <c r="AO114"/>
  <c r="AO116" s="1"/>
  <c r="AQ114"/>
  <c r="AQ116" s="1"/>
  <c r="AK117"/>
  <c r="AK119" s="1"/>
  <c r="AM117"/>
  <c r="AM119" s="1"/>
  <c r="AO117"/>
  <c r="AO119" s="1"/>
  <c r="AQ117"/>
  <c r="AQ119" s="1"/>
  <c r="AK120"/>
  <c r="AK122" s="1"/>
  <c r="AM120"/>
  <c r="AM122" s="1"/>
  <c r="AO120"/>
  <c r="AO122" s="1"/>
  <c r="AQ120"/>
  <c r="AQ122" s="1"/>
  <c r="AK123"/>
  <c r="AK125" s="1"/>
  <c r="AM123"/>
  <c r="AM125" s="1"/>
  <c r="AO123"/>
  <c r="AO125" s="1"/>
  <c r="AQ123"/>
  <c r="AQ125" s="1"/>
  <c r="AK126"/>
  <c r="AK128" s="1"/>
  <c r="AM126"/>
  <c r="AM128" s="1"/>
  <c r="AO126"/>
  <c r="AO128" s="1"/>
  <c r="AQ126"/>
  <c r="AQ128" s="1"/>
  <c r="AK129"/>
  <c r="AK131" s="1"/>
  <c r="AM129"/>
  <c r="AM131" s="1"/>
  <c r="AO129"/>
  <c r="AO131" s="1"/>
  <c r="AQ129"/>
  <c r="AQ131" s="1"/>
  <c r="AK132"/>
  <c r="AK134" s="1"/>
  <c r="AM132"/>
  <c r="AM134" s="1"/>
  <c r="AO132"/>
  <c r="AO134" s="1"/>
  <c r="AQ132"/>
  <c r="AQ134" s="1"/>
  <c r="AK135"/>
  <c r="AK137" s="1"/>
  <c r="AM135"/>
  <c r="AM137" s="1"/>
  <c r="AO135"/>
  <c r="AO137" s="1"/>
  <c r="AQ135"/>
  <c r="AQ137" s="1"/>
  <c r="AK138"/>
  <c r="AK140" s="1"/>
  <c r="AM138"/>
  <c r="AM140" s="1"/>
  <c r="AO138"/>
  <c r="AO140" s="1"/>
  <c r="AQ138"/>
  <c r="AQ140" s="1"/>
  <c r="AK141"/>
  <c r="AK143" s="1"/>
  <c r="AM141"/>
  <c r="AM143" s="1"/>
  <c r="AO141"/>
  <c r="AO143" s="1"/>
  <c r="AQ141"/>
  <c r="AQ143" s="1"/>
  <c r="AK145"/>
  <c r="AK147" s="1"/>
  <c r="AM145"/>
  <c r="AM147" s="1"/>
  <c r="AO145"/>
  <c r="AO147" s="1"/>
  <c r="AQ145"/>
  <c r="AQ147" s="1"/>
  <c r="AK148"/>
  <c r="AK150" s="1"/>
  <c r="AM148"/>
  <c r="AM150" s="1"/>
  <c r="AO148"/>
  <c r="AO150" s="1"/>
  <c r="AQ148"/>
  <c r="AQ150" s="1"/>
  <c r="AK151"/>
  <c r="AK153" s="1"/>
  <c r="AM151"/>
  <c r="AM153" s="1"/>
  <c r="AO151"/>
  <c r="AO153" s="1"/>
  <c r="AQ151"/>
  <c r="AQ153" s="1"/>
  <c r="AK154"/>
  <c r="AK156" s="1"/>
  <c r="AM154"/>
  <c r="AM156" s="1"/>
  <c r="AO154"/>
  <c r="AO156" s="1"/>
  <c r="AQ154"/>
  <c r="AQ156" s="1"/>
  <c r="AK157"/>
  <c r="AK159" s="1"/>
  <c r="AM157"/>
  <c r="AM159" s="1"/>
  <c r="AO157"/>
  <c r="AO159" s="1"/>
  <c r="AQ157"/>
  <c r="AQ159" s="1"/>
  <c r="AK160"/>
  <c r="AK162" s="1"/>
  <c r="AM160"/>
  <c r="AM162" s="1"/>
  <c r="AO160"/>
  <c r="AO162" s="1"/>
  <c r="AQ160"/>
  <c r="AQ162" s="1"/>
  <c r="AK163"/>
  <c r="AK165" s="1"/>
  <c r="AM163"/>
  <c r="AM165" s="1"/>
  <c r="AO163"/>
  <c r="AO165" s="1"/>
  <c r="AQ163"/>
  <c r="AQ165" s="1"/>
  <c r="AK166"/>
  <c r="AK168" s="1"/>
  <c r="AM166"/>
  <c r="AM168" s="1"/>
  <c r="AO166"/>
  <c r="AO168" s="1"/>
  <c r="AQ166"/>
  <c r="AQ168" s="1"/>
  <c r="AK169"/>
  <c r="AK171" s="1"/>
  <c r="AM169"/>
  <c r="AM171" s="1"/>
  <c r="AO169"/>
  <c r="AO171" s="1"/>
  <c r="AQ169"/>
  <c r="AQ171" s="1"/>
  <c r="AK172"/>
  <c r="AK174" s="1"/>
  <c r="AM172"/>
  <c r="AM174" s="1"/>
  <c r="AO172"/>
  <c r="AO174" s="1"/>
  <c r="AQ172"/>
  <c r="AQ174" s="1"/>
  <c r="AK175"/>
  <c r="AK177" s="1"/>
  <c r="AM175"/>
  <c r="AM177" s="1"/>
  <c r="AO175"/>
  <c r="AO177" s="1"/>
  <c r="AQ175"/>
  <c r="AQ177" s="1"/>
  <c r="AK178"/>
  <c r="AK180" s="1"/>
  <c r="AM178"/>
  <c r="AM180" s="1"/>
  <c r="AO178"/>
  <c r="AO180" s="1"/>
  <c r="AQ178"/>
  <c r="AQ180" s="1"/>
  <c r="AK181"/>
  <c r="AK183" s="1"/>
  <c r="AM181"/>
  <c r="AM183" s="1"/>
  <c r="AO181"/>
  <c r="AO183" s="1"/>
  <c r="AQ181"/>
  <c r="AQ183" s="1"/>
  <c r="AK184"/>
  <c r="AK186" s="1"/>
  <c r="AM184"/>
  <c r="AM186" s="1"/>
  <c r="AO184"/>
  <c r="AO186" s="1"/>
  <c r="AQ184"/>
  <c r="AQ186" s="1"/>
  <c r="AK188"/>
  <c r="AK190" s="1"/>
  <c r="AM188"/>
  <c r="AM190" s="1"/>
  <c r="AO188"/>
  <c r="AO190" s="1"/>
  <c r="AQ188"/>
  <c r="AQ190" s="1"/>
  <c r="AK191"/>
  <c r="AK193" s="1"/>
  <c r="AM191"/>
  <c r="AM193" s="1"/>
  <c r="AO191"/>
  <c r="AO193" s="1"/>
  <c r="AQ191"/>
  <c r="AQ193" s="1"/>
  <c r="AK194"/>
  <c r="AK196" s="1"/>
  <c r="AM194"/>
  <c r="AM196" s="1"/>
  <c r="AO194"/>
  <c r="AO196" s="1"/>
  <c r="AQ194"/>
  <c r="AQ196" s="1"/>
  <c r="AK197"/>
  <c r="AK199" s="1"/>
  <c r="AM197"/>
  <c r="AM199" s="1"/>
  <c r="AO197"/>
  <c r="AO199" s="1"/>
  <c r="AQ197"/>
  <c r="AQ199" s="1"/>
  <c r="AK200"/>
  <c r="AK202" s="1"/>
  <c r="AM200"/>
  <c r="AM202" s="1"/>
  <c r="AO200"/>
  <c r="AO202" s="1"/>
  <c r="AQ200"/>
  <c r="AQ202" s="1"/>
  <c r="AK203"/>
  <c r="AK205" s="1"/>
  <c r="AM203"/>
  <c r="AM205" s="1"/>
  <c r="AO203"/>
  <c r="AO205" s="1"/>
  <c r="AQ203"/>
  <c r="AQ205" s="1"/>
  <c r="AK206"/>
  <c r="AK208" s="1"/>
  <c r="AM206"/>
  <c r="AM208" s="1"/>
  <c r="AO206"/>
  <c r="AO208" s="1"/>
  <c r="AQ206"/>
  <c r="AQ208" s="1"/>
  <c r="AK209"/>
  <c r="AK211" s="1"/>
  <c r="AM209"/>
  <c r="AM211" s="1"/>
  <c r="AO209"/>
  <c r="AO211" s="1"/>
  <c r="AQ209"/>
  <c r="AQ211" s="1"/>
  <c r="AK212"/>
  <c r="AK214" s="1"/>
  <c r="AM212"/>
  <c r="AM214" s="1"/>
  <c r="AO212"/>
  <c r="AO214" s="1"/>
  <c r="AQ212"/>
  <c r="AQ214" s="1"/>
  <c r="AK215"/>
  <c r="AK217" s="1"/>
  <c r="AM215"/>
  <c r="AM217" s="1"/>
  <c r="AO215"/>
  <c r="AO217" s="1"/>
  <c r="AQ215"/>
  <c r="AQ217" s="1"/>
  <c r="AK218"/>
  <c r="AK220" s="1"/>
  <c r="AM218"/>
  <c r="AM220" s="1"/>
  <c r="AO218"/>
  <c r="AO220" s="1"/>
  <c r="AQ218"/>
  <c r="AQ220" s="1"/>
  <c r="AK221"/>
  <c r="AK223" s="1"/>
  <c r="AM221"/>
  <c r="AM223" s="1"/>
  <c r="AO221"/>
  <c r="AO223" s="1"/>
  <c r="AQ221"/>
  <c r="AQ223" s="1"/>
  <c r="AK224"/>
  <c r="AK226" s="1"/>
  <c r="AM224"/>
  <c r="AM226" s="1"/>
  <c r="AO224"/>
  <c r="AO226" s="1"/>
  <c r="AQ224"/>
  <c r="AQ226" s="1"/>
  <c r="AK227"/>
  <c r="AK229" s="1"/>
  <c r="AM227"/>
  <c r="AM229" s="1"/>
  <c r="AO227"/>
  <c r="AO229" s="1"/>
  <c r="AP227"/>
  <c r="AP229" s="1"/>
  <c r="AJ231"/>
  <c r="AJ233" s="1"/>
  <c r="AL231"/>
  <c r="AL233" s="1"/>
  <c r="AN231"/>
  <c r="AN233" s="1"/>
  <c r="AP231"/>
  <c r="AP233" s="1"/>
  <c r="AJ234"/>
  <c r="AJ236" s="1"/>
  <c r="AL234"/>
  <c r="AL236" s="1"/>
  <c r="AN234"/>
  <c r="AN236" s="1"/>
  <c r="AP234"/>
  <c r="AP236" s="1"/>
  <c r="AJ237"/>
  <c r="AJ239" s="1"/>
  <c r="AL237"/>
  <c r="AL239" s="1"/>
  <c r="AN237"/>
  <c r="AN239" s="1"/>
  <c r="AP237"/>
  <c r="AP239" s="1"/>
  <c r="AJ240"/>
  <c r="AJ242" s="1"/>
  <c r="AL240"/>
  <c r="AL242" s="1"/>
  <c r="AN240"/>
  <c r="AN242" s="1"/>
  <c r="AP240"/>
  <c r="AP242" s="1"/>
  <c r="AJ243"/>
  <c r="AJ245" s="1"/>
  <c r="AL243"/>
  <c r="AL245" s="1"/>
  <c r="AN243"/>
  <c r="AN245" s="1"/>
  <c r="AP243"/>
  <c r="AP245" s="1"/>
  <c r="AJ246"/>
  <c r="AJ248" s="1"/>
  <c r="AL246"/>
  <c r="AL248" s="1"/>
  <c r="AN246"/>
  <c r="AN248" s="1"/>
  <c r="AP246"/>
  <c r="AP248" s="1"/>
  <c r="AJ249"/>
  <c r="AJ251" s="1"/>
  <c r="AL249"/>
  <c r="AL251" s="1"/>
  <c r="AN249"/>
  <c r="AN251" s="1"/>
  <c r="AP249"/>
  <c r="AP251" s="1"/>
  <c r="AJ252"/>
  <c r="AJ254" s="1"/>
  <c r="AL252"/>
  <c r="AL254" s="1"/>
  <c r="AN252"/>
  <c r="AN254" s="1"/>
  <c r="AP252"/>
  <c r="AP254" s="1"/>
  <c r="AJ255"/>
  <c r="AJ257" s="1"/>
  <c r="AL255"/>
  <c r="AL257" s="1"/>
  <c r="AN255"/>
  <c r="AN257" s="1"/>
  <c r="AP255"/>
  <c r="AP257" s="1"/>
  <c r="AJ258"/>
  <c r="AJ260" s="1"/>
  <c r="AL258"/>
  <c r="AL260" s="1"/>
  <c r="AN258"/>
  <c r="AN260" s="1"/>
  <c r="AQ227"/>
  <c r="AQ229" s="1"/>
  <c r="AK231"/>
  <c r="AK233" s="1"/>
  <c r="AM231"/>
  <c r="AM233" s="1"/>
  <c r="AO231"/>
  <c r="AO233" s="1"/>
  <c r="AQ231"/>
  <c r="AQ233" s="1"/>
  <c r="AK234"/>
  <c r="AK236" s="1"/>
  <c r="AM234"/>
  <c r="AM236" s="1"/>
  <c r="AO234"/>
  <c r="AO236" s="1"/>
  <c r="AQ234"/>
  <c r="AQ236" s="1"/>
  <c r="AK237"/>
  <c r="AK239" s="1"/>
  <c r="AM237"/>
  <c r="AM239" s="1"/>
  <c r="AO237"/>
  <c r="AO239" s="1"/>
  <c r="AQ237"/>
  <c r="AQ239" s="1"/>
  <c r="AK240"/>
  <c r="AK242" s="1"/>
  <c r="AM240"/>
  <c r="AM242" s="1"/>
  <c r="AO240"/>
  <c r="AO242" s="1"/>
  <c r="AQ240"/>
  <c r="AQ242" s="1"/>
  <c r="AK243"/>
  <c r="AK245" s="1"/>
  <c r="AM243"/>
  <c r="AM245" s="1"/>
  <c r="AO243"/>
  <c r="AO245" s="1"/>
  <c r="AQ243"/>
  <c r="AQ245" s="1"/>
  <c r="AK246"/>
  <c r="AK248" s="1"/>
  <c r="AM246"/>
  <c r="AM248" s="1"/>
  <c r="AO246"/>
  <c r="AO248" s="1"/>
  <c r="AQ246"/>
  <c r="AQ248" s="1"/>
  <c r="AK249"/>
  <c r="AK251" s="1"/>
  <c r="AM249"/>
  <c r="AM251" s="1"/>
  <c r="AO249"/>
  <c r="AO251" s="1"/>
  <c r="AQ249"/>
  <c r="AQ251" s="1"/>
  <c r="AK252"/>
  <c r="AK254" s="1"/>
  <c r="AM252"/>
  <c r="AM254" s="1"/>
  <c r="AO252"/>
  <c r="AO254" s="1"/>
  <c r="AQ252"/>
  <c r="AQ254" s="1"/>
  <c r="AK255"/>
  <c r="AK257" s="1"/>
  <c r="AM255"/>
  <c r="AM257" s="1"/>
  <c r="AO255"/>
  <c r="AO257" s="1"/>
  <c r="AQ255"/>
  <c r="AQ257" s="1"/>
  <c r="AK258"/>
  <c r="AK260" s="1"/>
  <c r="AM258"/>
  <c r="AM260" s="1"/>
  <c r="AO258"/>
  <c r="AO260" s="1"/>
  <c r="AQ258"/>
  <c r="AQ260" s="1"/>
  <c r="AP258"/>
  <c r="AP260" s="1"/>
  <c r="AE98"/>
  <c r="AE100" s="1"/>
  <c r="AD95"/>
  <c r="AD97" s="1"/>
  <c r="AE95"/>
  <c r="AE97" s="1"/>
  <c r="AD98"/>
  <c r="AD100" s="1"/>
  <c r="AE105"/>
  <c r="AE107" s="1"/>
  <c r="AB95"/>
  <c r="AB97" s="1"/>
  <c r="AB102"/>
  <c r="AB104" s="1"/>
  <c r="N114"/>
  <c r="N116" s="1"/>
  <c r="N120"/>
  <c r="N122" s="1"/>
  <c r="N111"/>
  <c r="N113" s="1"/>
  <c r="M114"/>
  <c r="M116" s="1"/>
  <c r="AE102"/>
  <c r="AE104" s="1"/>
  <c r="AB98"/>
  <c r="AB100" s="1"/>
  <c r="AD102"/>
  <c r="AD104" s="1"/>
  <c r="N117"/>
  <c r="N119" s="1"/>
  <c r="M117"/>
  <c r="M119" s="1"/>
  <c r="AD92"/>
  <c r="AD94" s="1"/>
  <c r="AC98"/>
  <c r="AC100" s="1"/>
  <c r="N123"/>
  <c r="M111"/>
  <c r="M113" s="1"/>
  <c r="AC95"/>
  <c r="AC97" s="1"/>
  <c r="AC102"/>
  <c r="AC104" s="1"/>
  <c r="M178"/>
  <c r="M180" s="1"/>
  <c r="M175"/>
  <c r="M177" s="1"/>
  <c r="M184"/>
  <c r="M186" s="1"/>
  <c r="M181"/>
  <c r="M183" s="1"/>
  <c r="L188"/>
  <c r="L190" s="1"/>
  <c r="L194"/>
  <c r="L196" s="1"/>
  <c r="L203"/>
  <c r="L205" s="1"/>
  <c r="L181"/>
  <c r="L183" s="1"/>
  <c r="L197"/>
  <c r="L199" s="1"/>
  <c r="L184"/>
  <c r="L186" s="1"/>
  <c r="L191"/>
  <c r="L193" s="1"/>
  <c r="L200"/>
  <c r="L202" s="1"/>
  <c r="AD59"/>
  <c r="AD61" s="1"/>
  <c r="AD57"/>
  <c r="AD53"/>
  <c r="AB49"/>
  <c r="AB51" s="1"/>
  <c r="AB55"/>
  <c r="AB57" s="1"/>
  <c r="AD50"/>
  <c r="AC59"/>
  <c r="AC61" s="1"/>
  <c r="AD51"/>
  <c r="AD56"/>
  <c r="AD52"/>
  <c r="AC52"/>
  <c r="AC54" s="1"/>
  <c r="AD54"/>
  <c r="AC49"/>
  <c r="AC51" s="1"/>
  <c r="AC55"/>
  <c r="AC57" s="1"/>
  <c r="AD55"/>
  <c r="AD49"/>
  <c r="AB52"/>
  <c r="AB54" s="1"/>
  <c r="AF98"/>
  <c r="AF100" s="1"/>
  <c r="AF102"/>
  <c r="AF104" s="1"/>
  <c r="AF95"/>
  <c r="AF97" s="1"/>
  <c r="AE92"/>
  <c r="AE94" s="1"/>
  <c r="AE181"/>
  <c r="AE183" s="1"/>
  <c r="AE188"/>
  <c r="AE190" s="1"/>
  <c r="AE184"/>
  <c r="AE186" s="1"/>
  <c r="R98"/>
  <c r="R100" s="1"/>
  <c r="L28"/>
  <c r="L30" s="1"/>
  <c r="L34"/>
  <c r="L36" s="1"/>
  <c r="L40"/>
  <c r="L42" s="1"/>
  <c r="L46"/>
  <c r="L48" s="1"/>
  <c r="L59"/>
  <c r="L61" s="1"/>
  <c r="L65"/>
  <c r="L67" s="1"/>
  <c r="L71"/>
  <c r="L73" s="1"/>
  <c r="L77"/>
  <c r="L79" s="1"/>
  <c r="L83"/>
  <c r="L85" s="1"/>
  <c r="L89"/>
  <c r="L91" s="1"/>
  <c r="L108"/>
  <c r="L110" s="1"/>
  <c r="L114"/>
  <c r="L116" s="1"/>
  <c r="L120"/>
  <c r="L122" s="1"/>
  <c r="L126"/>
  <c r="L128" s="1"/>
  <c r="M3"/>
  <c r="M5" s="1"/>
  <c r="M16"/>
  <c r="M18" s="1"/>
  <c r="M22"/>
  <c r="M24" s="1"/>
  <c r="M28"/>
  <c r="M30" s="1"/>
  <c r="M34"/>
  <c r="M36" s="1"/>
  <c r="M40"/>
  <c r="M42" s="1"/>
  <c r="M71"/>
  <c r="M73" s="1"/>
  <c r="M77"/>
  <c r="M79" s="1"/>
  <c r="M83"/>
  <c r="M85" s="1"/>
  <c r="L31"/>
  <c r="L33" s="1"/>
  <c r="L37"/>
  <c r="L39" s="1"/>
  <c r="L43"/>
  <c r="L45" s="1"/>
  <c r="L49"/>
  <c r="L51" s="1"/>
  <c r="L62"/>
  <c r="L64" s="1"/>
  <c r="L68"/>
  <c r="L70" s="1"/>
  <c r="L74"/>
  <c r="L76" s="1"/>
  <c r="L80"/>
  <c r="L82" s="1"/>
  <c r="L86"/>
  <c r="L88" s="1"/>
  <c r="L92"/>
  <c r="L94" s="1"/>
  <c r="L111"/>
  <c r="L113" s="1"/>
  <c r="L117"/>
  <c r="L119" s="1"/>
  <c r="L123"/>
  <c r="L125" s="1"/>
  <c r="L129"/>
  <c r="L131" s="1"/>
  <c r="L160"/>
  <c r="L162" s="1"/>
  <c r="L166"/>
  <c r="L168" s="1"/>
  <c r="L172"/>
  <c r="L174" s="1"/>
  <c r="L178"/>
  <c r="L180" s="1"/>
  <c r="L209"/>
  <c r="L211" s="1"/>
  <c r="L215"/>
  <c r="L217" s="1"/>
  <c r="L221"/>
  <c r="L223" s="1"/>
  <c r="M129"/>
  <c r="M131" s="1"/>
  <c r="L157"/>
  <c r="L159" s="1"/>
  <c r="M166"/>
  <c r="M168" s="1"/>
  <c r="L169"/>
  <c r="L171" s="1"/>
  <c r="M191"/>
  <c r="M193" s="1"/>
  <c r="M203"/>
  <c r="M205" s="1"/>
  <c r="L206"/>
  <c r="L208" s="1"/>
  <c r="M215"/>
  <c r="M217" s="1"/>
  <c r="L218"/>
  <c r="L220" s="1"/>
  <c r="M224"/>
  <c r="M226" s="1"/>
  <c r="M231"/>
  <c r="M233" s="1"/>
  <c r="M237"/>
  <c r="M239" s="1"/>
  <c r="L227"/>
  <c r="L229" s="1"/>
  <c r="M6"/>
  <c r="M8" s="1"/>
  <c r="M19"/>
  <c r="M21" s="1"/>
  <c r="M31"/>
  <c r="M33" s="1"/>
  <c r="M43"/>
  <c r="M45" s="1"/>
  <c r="M68"/>
  <c r="M70" s="1"/>
  <c r="M80"/>
  <c r="M82" s="1"/>
  <c r="M132"/>
  <c r="M134" s="1"/>
  <c r="M157"/>
  <c r="M159" s="1"/>
  <c r="M169"/>
  <c r="M171" s="1"/>
  <c r="M194"/>
  <c r="M196" s="1"/>
  <c r="M206"/>
  <c r="M208" s="1"/>
  <c r="M218"/>
  <c r="M220" s="1"/>
  <c r="L234"/>
  <c r="L236" s="1"/>
  <c r="L240"/>
  <c r="L242" s="1"/>
  <c r="M160"/>
  <c r="M162" s="1"/>
  <c r="L163"/>
  <c r="L165" s="1"/>
  <c r="M172"/>
  <c r="M174" s="1"/>
  <c r="L175"/>
  <c r="L177" s="1"/>
  <c r="M197"/>
  <c r="M199" s="1"/>
  <c r="M209"/>
  <c r="M211" s="1"/>
  <c r="L212"/>
  <c r="L214" s="1"/>
  <c r="M221"/>
  <c r="M223" s="1"/>
  <c r="M227"/>
  <c r="M229" s="1"/>
  <c r="M234"/>
  <c r="M236" s="1"/>
  <c r="M240"/>
  <c r="M242" s="1"/>
  <c r="M25"/>
  <c r="M27" s="1"/>
  <c r="M37"/>
  <c r="M39" s="1"/>
  <c r="M74"/>
  <c r="M76" s="1"/>
  <c r="M86"/>
  <c r="M88" s="1"/>
  <c r="M89"/>
  <c r="M91" s="1"/>
  <c r="M120"/>
  <c r="M122" s="1"/>
  <c r="M123"/>
  <c r="M125" s="1"/>
  <c r="M126"/>
  <c r="M128" s="1"/>
  <c r="M163"/>
  <c r="M165" s="1"/>
  <c r="M188"/>
  <c r="M190" s="1"/>
  <c r="M200"/>
  <c r="M202" s="1"/>
  <c r="M212"/>
  <c r="M214" s="1"/>
  <c r="L224"/>
  <c r="L226" s="1"/>
  <c r="L231"/>
  <c r="L233" s="1"/>
  <c r="L237"/>
  <c r="L239" s="1"/>
  <c r="P77"/>
  <c r="P79" s="1"/>
  <c r="AE55"/>
  <c r="AE57" s="1"/>
  <c r="P129"/>
  <c r="P131" s="1"/>
  <c r="P117"/>
  <c r="P119" s="1"/>
  <c r="P114"/>
  <c r="P116" s="1"/>
  <c r="P126"/>
  <c r="P128" s="1"/>
  <c r="P80"/>
  <c r="P82" s="1"/>
  <c r="P123"/>
  <c r="P125" s="1"/>
  <c r="P83"/>
  <c r="P85" s="1"/>
  <c r="P71"/>
  <c r="P73" s="1"/>
  <c r="P120"/>
  <c r="P122" s="1"/>
  <c r="P86"/>
  <c r="P88" s="1"/>
  <c r="P74"/>
  <c r="P76" s="1"/>
  <c r="N178"/>
  <c r="N180" s="1"/>
  <c r="N191"/>
  <c r="N193" s="1"/>
  <c r="N175"/>
  <c r="N177" s="1"/>
  <c r="N188"/>
  <c r="N190" s="1"/>
  <c r="N218"/>
  <c r="N220" s="1"/>
  <c r="E6"/>
  <c r="E12"/>
  <c r="E9"/>
  <c r="E11" s="1"/>
  <c r="AC3"/>
  <c r="AC5" s="1"/>
  <c r="AE3"/>
  <c r="AE5" s="1"/>
  <c r="AG3"/>
  <c r="AG5" s="1"/>
  <c r="AI3"/>
  <c r="AI5" s="1"/>
  <c r="AC6"/>
  <c r="AC8" s="1"/>
  <c r="AE6"/>
  <c r="AE8" s="1"/>
  <c r="AG6"/>
  <c r="AG8" s="1"/>
  <c r="AI6"/>
  <c r="AI8" s="1"/>
  <c r="AC9"/>
  <c r="AC11" s="1"/>
  <c r="AE9"/>
  <c r="AE11" s="1"/>
  <c r="AG9"/>
  <c r="AG11" s="1"/>
  <c r="AI9"/>
  <c r="AI11" s="1"/>
  <c r="AC12"/>
  <c r="AC14" s="1"/>
  <c r="AE12"/>
  <c r="AE14" s="1"/>
  <c r="AG12"/>
  <c r="AG14" s="1"/>
  <c r="AI12"/>
  <c r="AI14" s="1"/>
  <c r="AC16"/>
  <c r="AC18" s="1"/>
  <c r="AE16"/>
  <c r="AE18" s="1"/>
  <c r="AG16"/>
  <c r="AG18" s="1"/>
  <c r="AI16"/>
  <c r="AI18" s="1"/>
  <c r="AC19"/>
  <c r="AC21" s="1"/>
  <c r="AE19"/>
  <c r="AE21" s="1"/>
  <c r="AG19"/>
  <c r="AG21" s="1"/>
  <c r="AI19"/>
  <c r="AI21" s="1"/>
  <c r="AC22"/>
  <c r="AC24" s="1"/>
  <c r="AE22"/>
  <c r="AE24" s="1"/>
  <c r="AG22"/>
  <c r="AG24" s="1"/>
  <c r="AI22"/>
  <c r="AI24" s="1"/>
  <c r="AC25"/>
  <c r="AC27" s="1"/>
  <c r="AE25"/>
  <c r="AE27" s="1"/>
  <c r="AG25"/>
  <c r="AG27" s="1"/>
  <c r="AI25"/>
  <c r="AI27" s="1"/>
  <c r="AC28"/>
  <c r="AC30" s="1"/>
  <c r="AE28"/>
  <c r="AE30" s="1"/>
  <c r="AG28"/>
  <c r="AG30" s="1"/>
  <c r="AI28"/>
  <c r="AI30" s="1"/>
  <c r="AC31"/>
  <c r="AC33" s="1"/>
  <c r="AE31"/>
  <c r="AE33" s="1"/>
  <c r="AG31"/>
  <c r="AG33" s="1"/>
  <c r="AI31"/>
  <c r="AI33" s="1"/>
  <c r="AC34"/>
  <c r="AC36" s="1"/>
  <c r="AE34"/>
  <c r="AE36" s="1"/>
  <c r="AG34"/>
  <c r="AG36" s="1"/>
  <c r="AI34"/>
  <c r="AI36" s="1"/>
  <c r="AC37"/>
  <c r="AC39" s="1"/>
  <c r="AE37"/>
  <c r="AE39" s="1"/>
  <c r="AG37"/>
  <c r="AG39" s="1"/>
  <c r="AI37"/>
  <c r="AI39" s="1"/>
  <c r="AC40"/>
  <c r="AC42" s="1"/>
  <c r="AE40"/>
  <c r="AE42" s="1"/>
  <c r="AG40"/>
  <c r="AG42" s="1"/>
  <c r="AI40"/>
  <c r="AI42" s="1"/>
  <c r="AC43"/>
  <c r="AC45" s="1"/>
  <c r="AE43"/>
  <c r="AE45" s="1"/>
  <c r="AG43"/>
  <c r="AG45" s="1"/>
  <c r="AI43"/>
  <c r="AI45" s="1"/>
  <c r="AC46"/>
  <c r="AC48" s="1"/>
  <c r="AE46"/>
  <c r="AE48" s="1"/>
  <c r="AG46"/>
  <c r="AG48" s="1"/>
  <c r="AI46"/>
  <c r="AI48" s="1"/>
  <c r="AE49"/>
  <c r="AE51" s="1"/>
  <c r="AG49"/>
  <c r="AG51" s="1"/>
  <c r="AI49"/>
  <c r="AI51" s="1"/>
  <c r="AD3"/>
  <c r="AD5" s="1"/>
  <c r="AH3"/>
  <c r="AD6"/>
  <c r="AD8" s="1"/>
  <c r="AH6"/>
  <c r="AD9"/>
  <c r="AD11" s="1"/>
  <c r="AH9"/>
  <c r="AD12"/>
  <c r="AD14" s="1"/>
  <c r="AH12"/>
  <c r="AD16"/>
  <c r="AD18" s="1"/>
  <c r="AH16"/>
  <c r="AH18" s="1"/>
  <c r="AD19"/>
  <c r="AD21" s="1"/>
  <c r="AH19"/>
  <c r="AH21" s="1"/>
  <c r="AD22"/>
  <c r="AD24" s="1"/>
  <c r="AH22"/>
  <c r="AH24" s="1"/>
  <c r="AD25"/>
  <c r="AD27" s="1"/>
  <c r="AH25"/>
  <c r="AH27" s="1"/>
  <c r="AD28"/>
  <c r="AD30" s="1"/>
  <c r="AH28"/>
  <c r="AH30" s="1"/>
  <c r="AD31"/>
  <c r="AD33" s="1"/>
  <c r="AH31"/>
  <c r="AH33" s="1"/>
  <c r="AD34"/>
  <c r="AD36" s="1"/>
  <c r="AH34"/>
  <c r="AH36" s="1"/>
  <c r="AD37"/>
  <c r="AD39" s="1"/>
  <c r="AH37"/>
  <c r="AH39" s="1"/>
  <c r="AD40"/>
  <c r="AD42" s="1"/>
  <c r="AH40"/>
  <c r="AH42" s="1"/>
  <c r="AD43"/>
  <c r="AD45" s="1"/>
  <c r="AH43"/>
  <c r="AH45" s="1"/>
  <c r="AD46"/>
  <c r="AD48" s="1"/>
  <c r="AH46"/>
  <c r="AH48" s="1"/>
  <c r="AH49"/>
  <c r="AH51" s="1"/>
  <c r="AE52"/>
  <c r="AE54" s="1"/>
  <c r="AG52"/>
  <c r="AG54" s="1"/>
  <c r="AI52"/>
  <c r="AI54" s="1"/>
  <c r="AG55"/>
  <c r="AG57" s="1"/>
  <c r="AI55"/>
  <c r="AI57" s="1"/>
  <c r="AE59"/>
  <c r="AE61" s="1"/>
  <c r="AG59"/>
  <c r="AG61" s="1"/>
  <c r="AI59"/>
  <c r="AI61" s="1"/>
  <c r="AC62"/>
  <c r="AC64" s="1"/>
  <c r="AE62"/>
  <c r="AE64" s="1"/>
  <c r="AG62"/>
  <c r="AG64" s="1"/>
  <c r="AI62"/>
  <c r="AI64" s="1"/>
  <c r="AC65"/>
  <c r="AC67" s="1"/>
  <c r="AE65"/>
  <c r="AE67" s="1"/>
  <c r="AG65"/>
  <c r="AG67" s="1"/>
  <c r="AI65"/>
  <c r="AI67" s="1"/>
  <c r="AC68"/>
  <c r="AC70" s="1"/>
  <c r="AE68"/>
  <c r="AE70" s="1"/>
  <c r="AG68"/>
  <c r="AG70" s="1"/>
  <c r="AI68"/>
  <c r="AI70" s="1"/>
  <c r="AC71"/>
  <c r="AC73" s="1"/>
  <c r="AE71"/>
  <c r="AE73" s="1"/>
  <c r="AG71"/>
  <c r="AG73" s="1"/>
  <c r="AI71"/>
  <c r="AI73" s="1"/>
  <c r="AC74"/>
  <c r="AC76" s="1"/>
  <c r="AE74"/>
  <c r="AE76" s="1"/>
  <c r="AG74"/>
  <c r="AG76" s="1"/>
  <c r="AI74"/>
  <c r="AI76" s="1"/>
  <c r="AC77"/>
  <c r="AC79" s="1"/>
  <c r="AE77"/>
  <c r="AE79" s="1"/>
  <c r="AG77"/>
  <c r="AG79" s="1"/>
  <c r="AI77"/>
  <c r="AI79" s="1"/>
  <c r="AC80"/>
  <c r="AC82" s="1"/>
  <c r="AE80"/>
  <c r="AE82" s="1"/>
  <c r="AG80"/>
  <c r="AG82" s="1"/>
  <c r="AI80"/>
  <c r="AI82" s="1"/>
  <c r="AC83"/>
  <c r="AC85" s="1"/>
  <c r="AE83"/>
  <c r="AE85" s="1"/>
  <c r="AG83"/>
  <c r="AG85" s="1"/>
  <c r="AI83"/>
  <c r="AI85" s="1"/>
  <c r="AC86"/>
  <c r="AC88" s="1"/>
  <c r="AE86"/>
  <c r="AE88" s="1"/>
  <c r="AG86"/>
  <c r="AG88" s="1"/>
  <c r="AI86"/>
  <c r="AI88" s="1"/>
  <c r="AC89"/>
  <c r="AC91" s="1"/>
  <c r="AE89"/>
  <c r="AE91" s="1"/>
  <c r="AG89"/>
  <c r="AG91" s="1"/>
  <c r="AI89"/>
  <c r="AI91" s="1"/>
  <c r="AC92"/>
  <c r="AC94" s="1"/>
  <c r="AG92"/>
  <c r="AG94" s="1"/>
  <c r="AI92"/>
  <c r="AI94" s="1"/>
  <c r="AG95"/>
  <c r="AG97" s="1"/>
  <c r="AI95"/>
  <c r="AI97" s="1"/>
  <c r="AB3"/>
  <c r="AB5" s="1"/>
  <c r="AF3"/>
  <c r="AF5" s="1"/>
  <c r="AB6"/>
  <c r="AB8" s="1"/>
  <c r="AF6"/>
  <c r="AF8" s="1"/>
  <c r="AB9"/>
  <c r="AB11" s="1"/>
  <c r="AF9"/>
  <c r="AF11" s="1"/>
  <c r="AB12"/>
  <c r="AB14" s="1"/>
  <c r="AF12"/>
  <c r="AF14" s="1"/>
  <c r="AB16"/>
  <c r="AB18" s="1"/>
  <c r="AF16"/>
  <c r="AF18" s="1"/>
  <c r="AB19"/>
  <c r="AB21" s="1"/>
  <c r="AF19"/>
  <c r="AF21" s="1"/>
  <c r="AB22"/>
  <c r="AB24" s="1"/>
  <c r="AF22"/>
  <c r="AF24" s="1"/>
  <c r="AB25"/>
  <c r="AB27" s="1"/>
  <c r="AF25"/>
  <c r="AF27" s="1"/>
  <c r="AB28"/>
  <c r="AB30" s="1"/>
  <c r="AF28"/>
  <c r="AF30" s="1"/>
  <c r="AB31"/>
  <c r="AB33" s="1"/>
  <c r="AF31"/>
  <c r="AF33" s="1"/>
  <c r="AB34"/>
  <c r="AB36" s="1"/>
  <c r="AF34"/>
  <c r="AF36" s="1"/>
  <c r="AB37"/>
  <c r="AB39" s="1"/>
  <c r="AF37"/>
  <c r="AF39" s="1"/>
  <c r="AB40"/>
  <c r="AB42" s="1"/>
  <c r="AF40"/>
  <c r="AF42" s="1"/>
  <c r="AB43"/>
  <c r="AB45" s="1"/>
  <c r="AF43"/>
  <c r="AF45" s="1"/>
  <c r="AB46"/>
  <c r="AB48" s="1"/>
  <c r="AF46"/>
  <c r="AF48" s="1"/>
  <c r="AF49"/>
  <c r="AF51" s="1"/>
  <c r="AF52"/>
  <c r="AF54" s="1"/>
  <c r="AH52"/>
  <c r="AH54" s="1"/>
  <c r="AF55"/>
  <c r="AF57" s="1"/>
  <c r="AH55"/>
  <c r="AH57" s="1"/>
  <c r="AB59"/>
  <c r="AB61" s="1"/>
  <c r="AF59"/>
  <c r="AF61" s="1"/>
  <c r="AH59"/>
  <c r="AH61" s="1"/>
  <c r="AB62"/>
  <c r="AB64" s="1"/>
  <c r="AD62"/>
  <c r="AD64" s="1"/>
  <c r="AF62"/>
  <c r="AF64" s="1"/>
  <c r="AH62"/>
  <c r="AH64" s="1"/>
  <c r="AB65"/>
  <c r="AB67" s="1"/>
  <c r="AD65"/>
  <c r="AD67" s="1"/>
  <c r="AF65"/>
  <c r="AF67" s="1"/>
  <c r="AH65"/>
  <c r="AH67" s="1"/>
  <c r="AB68"/>
  <c r="AB70" s="1"/>
  <c r="AD68"/>
  <c r="AD70" s="1"/>
  <c r="AF68"/>
  <c r="AF70" s="1"/>
  <c r="AH68"/>
  <c r="AH70" s="1"/>
  <c r="AB71"/>
  <c r="AB73" s="1"/>
  <c r="AD71"/>
  <c r="AD73" s="1"/>
  <c r="AF71"/>
  <c r="AF73" s="1"/>
  <c r="AH71"/>
  <c r="AH73" s="1"/>
  <c r="AB74"/>
  <c r="AB76" s="1"/>
  <c r="AD74"/>
  <c r="AD76" s="1"/>
  <c r="AF74"/>
  <c r="AF76" s="1"/>
  <c r="AH74"/>
  <c r="AH76" s="1"/>
  <c r="AD77"/>
  <c r="AD79" s="1"/>
  <c r="AH77"/>
  <c r="AH79" s="1"/>
  <c r="AD80"/>
  <c r="AD82" s="1"/>
  <c r="AH80"/>
  <c r="AH82" s="1"/>
  <c r="AD83"/>
  <c r="AD85" s="1"/>
  <c r="AH83"/>
  <c r="AH85" s="1"/>
  <c r="AD86"/>
  <c r="AD88" s="1"/>
  <c r="AH86"/>
  <c r="AH88" s="1"/>
  <c r="AD89"/>
  <c r="AD91" s="1"/>
  <c r="AH89"/>
  <c r="AH91" s="1"/>
  <c r="AH92"/>
  <c r="AH94" s="1"/>
  <c r="AH95"/>
  <c r="AH97" s="1"/>
  <c r="AG98"/>
  <c r="AG100" s="1"/>
  <c r="AI98"/>
  <c r="AI100" s="1"/>
  <c r="AG102"/>
  <c r="AG104" s="1"/>
  <c r="AI102"/>
  <c r="AI104" s="1"/>
  <c r="AC105"/>
  <c r="AC107" s="1"/>
  <c r="AG105"/>
  <c r="AG107" s="1"/>
  <c r="AI105"/>
  <c r="AI107" s="1"/>
  <c r="AC108"/>
  <c r="AC110" s="1"/>
  <c r="AE108"/>
  <c r="AE110" s="1"/>
  <c r="AG108"/>
  <c r="AG110" s="1"/>
  <c r="AI108"/>
  <c r="AI110" s="1"/>
  <c r="AC111"/>
  <c r="AC113" s="1"/>
  <c r="AE111"/>
  <c r="AE113" s="1"/>
  <c r="AG111"/>
  <c r="AG113" s="1"/>
  <c r="AI111"/>
  <c r="AI113" s="1"/>
  <c r="AC114"/>
  <c r="AC116" s="1"/>
  <c r="AE114"/>
  <c r="AE116" s="1"/>
  <c r="AG114"/>
  <c r="AG116" s="1"/>
  <c r="AI114"/>
  <c r="AI116" s="1"/>
  <c r="AC117"/>
  <c r="AC119" s="1"/>
  <c r="AE117"/>
  <c r="AE119" s="1"/>
  <c r="AG117"/>
  <c r="AG119" s="1"/>
  <c r="AI117"/>
  <c r="AI119" s="1"/>
  <c r="AC120"/>
  <c r="AC122" s="1"/>
  <c r="AE120"/>
  <c r="AE122" s="1"/>
  <c r="AG120"/>
  <c r="AG122" s="1"/>
  <c r="AI120"/>
  <c r="AI122" s="1"/>
  <c r="AC123"/>
  <c r="AC125" s="1"/>
  <c r="AE123"/>
  <c r="AE125" s="1"/>
  <c r="AG123"/>
  <c r="AG125" s="1"/>
  <c r="AI123"/>
  <c r="AI125" s="1"/>
  <c r="AC126"/>
  <c r="AC128" s="1"/>
  <c r="AE126"/>
  <c r="AE128" s="1"/>
  <c r="AG126"/>
  <c r="AG128" s="1"/>
  <c r="AI126"/>
  <c r="AI128" s="1"/>
  <c r="AC129"/>
  <c r="AC131" s="1"/>
  <c r="AE129"/>
  <c r="AE131" s="1"/>
  <c r="AG129"/>
  <c r="AG131" s="1"/>
  <c r="AI129"/>
  <c r="AI131" s="1"/>
  <c r="AC132"/>
  <c r="AC134" s="1"/>
  <c r="AE132"/>
  <c r="AE134" s="1"/>
  <c r="AG132"/>
  <c r="AG134" s="1"/>
  <c r="AI132"/>
  <c r="AI134" s="1"/>
  <c r="AC135"/>
  <c r="AC137" s="1"/>
  <c r="AE135"/>
  <c r="AE137" s="1"/>
  <c r="AG135"/>
  <c r="AG137" s="1"/>
  <c r="AI135"/>
  <c r="AI137" s="1"/>
  <c r="AC138"/>
  <c r="AC140" s="1"/>
  <c r="AE138"/>
  <c r="AE140" s="1"/>
  <c r="AG138"/>
  <c r="AG140" s="1"/>
  <c r="AI138"/>
  <c r="AI140" s="1"/>
  <c r="AC141"/>
  <c r="AC143" s="1"/>
  <c r="AE141"/>
  <c r="AE143" s="1"/>
  <c r="AG141"/>
  <c r="AG143" s="1"/>
  <c r="AI141"/>
  <c r="AI143" s="1"/>
  <c r="AC145"/>
  <c r="AC147" s="1"/>
  <c r="AE145"/>
  <c r="AE147" s="1"/>
  <c r="AG145"/>
  <c r="AG147" s="1"/>
  <c r="AI145"/>
  <c r="AI147" s="1"/>
  <c r="AC148"/>
  <c r="AC150" s="1"/>
  <c r="AE148"/>
  <c r="AE150" s="1"/>
  <c r="AG148"/>
  <c r="AG150" s="1"/>
  <c r="AI148"/>
  <c r="AI150" s="1"/>
  <c r="AC151"/>
  <c r="AC153" s="1"/>
  <c r="AE151"/>
  <c r="AE153" s="1"/>
  <c r="AG151"/>
  <c r="AG153" s="1"/>
  <c r="AI151"/>
  <c r="AI153" s="1"/>
  <c r="AC154"/>
  <c r="AC156" s="1"/>
  <c r="AE154"/>
  <c r="AE156" s="1"/>
  <c r="AG154"/>
  <c r="AG156" s="1"/>
  <c r="AI154"/>
  <c r="AI156" s="1"/>
  <c r="AC157"/>
  <c r="AC159" s="1"/>
  <c r="AE157"/>
  <c r="AE159" s="1"/>
  <c r="AG157"/>
  <c r="AG159" s="1"/>
  <c r="AI157"/>
  <c r="AI159" s="1"/>
  <c r="AC160"/>
  <c r="AC162" s="1"/>
  <c r="AE160"/>
  <c r="AE162" s="1"/>
  <c r="AG160"/>
  <c r="AG162" s="1"/>
  <c r="AI160"/>
  <c r="AI162" s="1"/>
  <c r="AC163"/>
  <c r="AC165" s="1"/>
  <c r="AE163"/>
  <c r="AE165" s="1"/>
  <c r="AG163"/>
  <c r="AG165" s="1"/>
  <c r="AI163"/>
  <c r="AI165" s="1"/>
  <c r="AC166"/>
  <c r="AC168" s="1"/>
  <c r="AE166"/>
  <c r="AE168" s="1"/>
  <c r="AG166"/>
  <c r="AG168" s="1"/>
  <c r="AI166"/>
  <c r="AI168" s="1"/>
  <c r="AC169"/>
  <c r="AC171" s="1"/>
  <c r="AE169"/>
  <c r="AE171" s="1"/>
  <c r="AG169"/>
  <c r="AG171" s="1"/>
  <c r="AI169"/>
  <c r="AI171" s="1"/>
  <c r="AC172"/>
  <c r="AC174" s="1"/>
  <c r="AE172"/>
  <c r="AE174" s="1"/>
  <c r="AG172"/>
  <c r="AG174" s="1"/>
  <c r="AI172"/>
  <c r="AI174" s="1"/>
  <c r="AC175"/>
  <c r="AC177" s="1"/>
  <c r="AE175"/>
  <c r="AE177" s="1"/>
  <c r="AG175"/>
  <c r="AG177" s="1"/>
  <c r="AI175"/>
  <c r="AI177" s="1"/>
  <c r="AC178"/>
  <c r="AC180" s="1"/>
  <c r="AE178"/>
  <c r="AE180" s="1"/>
  <c r="AG178"/>
  <c r="AG180" s="1"/>
  <c r="AI178"/>
  <c r="AI180" s="1"/>
  <c r="AC181"/>
  <c r="AC183" s="1"/>
  <c r="AG181"/>
  <c r="AG183" s="1"/>
  <c r="AI181"/>
  <c r="AI183" s="1"/>
  <c r="AC184"/>
  <c r="AC186" s="1"/>
  <c r="AG184"/>
  <c r="AG186" s="1"/>
  <c r="AI184"/>
  <c r="AI186" s="1"/>
  <c r="AB77"/>
  <c r="AB79" s="1"/>
  <c r="AF77"/>
  <c r="AF79" s="1"/>
  <c r="AB80"/>
  <c r="AB82" s="1"/>
  <c r="AF80"/>
  <c r="AF82" s="1"/>
  <c r="AB83"/>
  <c r="AB85" s="1"/>
  <c r="AF83"/>
  <c r="AF85" s="1"/>
  <c r="AB86"/>
  <c r="AB88" s="1"/>
  <c r="AF86"/>
  <c r="AF88" s="1"/>
  <c r="AB89"/>
  <c r="AB91" s="1"/>
  <c r="AF89"/>
  <c r="AF91" s="1"/>
  <c r="AB92"/>
  <c r="AB94" s="1"/>
  <c r="AF92"/>
  <c r="AF94" s="1"/>
  <c r="AH98"/>
  <c r="AH100" s="1"/>
  <c r="AH102"/>
  <c r="AH104" s="1"/>
  <c r="AB105"/>
  <c r="AB107" s="1"/>
  <c r="AD105"/>
  <c r="AD107" s="1"/>
  <c r="AF105"/>
  <c r="AF107" s="1"/>
  <c r="AH105"/>
  <c r="AH107" s="1"/>
  <c r="AB108"/>
  <c r="AB110" s="1"/>
  <c r="AD108"/>
  <c r="AD110" s="1"/>
  <c r="AF108"/>
  <c r="AF110" s="1"/>
  <c r="AH108"/>
  <c r="AH110" s="1"/>
  <c r="AB111"/>
  <c r="AB113" s="1"/>
  <c r="AD111"/>
  <c r="AD113" s="1"/>
  <c r="AF111"/>
  <c r="AF113" s="1"/>
  <c r="AH111"/>
  <c r="AH113" s="1"/>
  <c r="AB114"/>
  <c r="AB116" s="1"/>
  <c r="AD114"/>
  <c r="AD116" s="1"/>
  <c r="AF114"/>
  <c r="AF116" s="1"/>
  <c r="AH114"/>
  <c r="AH116" s="1"/>
  <c r="AB117"/>
  <c r="AB119" s="1"/>
  <c r="AD117"/>
  <c r="AD119" s="1"/>
  <c r="AF117"/>
  <c r="AF119" s="1"/>
  <c r="AH117"/>
  <c r="AH119" s="1"/>
  <c r="AB120"/>
  <c r="AB122" s="1"/>
  <c r="AD120"/>
  <c r="AD122" s="1"/>
  <c r="AF120"/>
  <c r="AF122" s="1"/>
  <c r="AH120"/>
  <c r="AH122" s="1"/>
  <c r="AB123"/>
  <c r="AB125" s="1"/>
  <c r="AD123"/>
  <c r="AD125" s="1"/>
  <c r="AF123"/>
  <c r="AF125" s="1"/>
  <c r="AH123"/>
  <c r="AH125" s="1"/>
  <c r="AB126"/>
  <c r="AB128" s="1"/>
  <c r="AD126"/>
  <c r="AD128" s="1"/>
  <c r="AF126"/>
  <c r="AF128" s="1"/>
  <c r="AH126"/>
  <c r="AH128" s="1"/>
  <c r="AB129"/>
  <c r="AB131" s="1"/>
  <c r="AD129"/>
  <c r="AD131" s="1"/>
  <c r="AF129"/>
  <c r="AF131" s="1"/>
  <c r="AH129"/>
  <c r="AH131" s="1"/>
  <c r="AB132"/>
  <c r="AD132"/>
  <c r="AD134" s="1"/>
  <c r="AF132"/>
  <c r="AF134" s="1"/>
  <c r="AH132"/>
  <c r="AH134" s="1"/>
  <c r="AB135"/>
  <c r="AD135"/>
  <c r="AD137" s="1"/>
  <c r="AF135"/>
  <c r="AF137" s="1"/>
  <c r="AH135"/>
  <c r="AH137" s="1"/>
  <c r="AB138"/>
  <c r="AB140" s="1"/>
  <c r="AD138"/>
  <c r="AD140" s="1"/>
  <c r="AF138"/>
  <c r="AF140" s="1"/>
  <c r="AH138"/>
  <c r="AH140" s="1"/>
  <c r="AB141"/>
  <c r="AB143" s="1"/>
  <c r="AD141"/>
  <c r="AD143" s="1"/>
  <c r="AF141"/>
  <c r="AF143" s="1"/>
  <c r="AH141"/>
  <c r="AH143" s="1"/>
  <c r="AB145"/>
  <c r="AB147" s="1"/>
  <c r="AD145"/>
  <c r="AD147" s="1"/>
  <c r="AF145"/>
  <c r="AF147" s="1"/>
  <c r="AH145"/>
  <c r="AH147" s="1"/>
  <c r="AB148"/>
  <c r="AB150" s="1"/>
  <c r="AD148"/>
  <c r="AD150" s="1"/>
  <c r="AF148"/>
  <c r="AF150" s="1"/>
  <c r="AH148"/>
  <c r="AH150" s="1"/>
  <c r="AB151"/>
  <c r="AB153" s="1"/>
  <c r="AD151"/>
  <c r="AD153" s="1"/>
  <c r="AF151"/>
  <c r="AF153" s="1"/>
  <c r="AH151"/>
  <c r="AH153" s="1"/>
  <c r="AB154"/>
  <c r="AB156" s="1"/>
  <c r="AD154"/>
  <c r="AD156" s="1"/>
  <c r="AF154"/>
  <c r="AF156" s="1"/>
  <c r="AH154"/>
  <c r="AH156" s="1"/>
  <c r="AB157"/>
  <c r="AB159" s="1"/>
  <c r="AD157"/>
  <c r="AD159" s="1"/>
  <c r="AF157"/>
  <c r="AF159" s="1"/>
  <c r="AH157"/>
  <c r="AH159" s="1"/>
  <c r="AB160"/>
  <c r="AB162" s="1"/>
  <c r="AD160"/>
  <c r="AD162" s="1"/>
  <c r="AF160"/>
  <c r="AF162" s="1"/>
  <c r="AH160"/>
  <c r="AH162" s="1"/>
  <c r="AB163"/>
  <c r="AB165" s="1"/>
  <c r="AD163"/>
  <c r="AD165" s="1"/>
  <c r="AF163"/>
  <c r="AF165" s="1"/>
  <c r="AH163"/>
  <c r="AH165" s="1"/>
  <c r="AB166"/>
  <c r="AB168" s="1"/>
  <c r="AD166"/>
  <c r="AD168" s="1"/>
  <c r="AF166"/>
  <c r="AF168" s="1"/>
  <c r="AH166"/>
  <c r="AH168" s="1"/>
  <c r="AB169"/>
  <c r="AB171" s="1"/>
  <c r="AD169"/>
  <c r="AD171" s="1"/>
  <c r="AF169"/>
  <c r="AF171" s="1"/>
  <c r="AH169"/>
  <c r="AH171" s="1"/>
  <c r="AB172"/>
  <c r="AB174" s="1"/>
  <c r="AD172"/>
  <c r="AD174" s="1"/>
  <c r="AF172"/>
  <c r="AF174" s="1"/>
  <c r="AH172"/>
  <c r="AH174" s="1"/>
  <c r="AD175"/>
  <c r="AD177" s="1"/>
  <c r="AH175"/>
  <c r="AH177" s="1"/>
  <c r="AD178"/>
  <c r="AD180" s="1"/>
  <c r="AH178"/>
  <c r="AH180" s="1"/>
  <c r="AD181"/>
  <c r="AD183" s="1"/>
  <c r="AH181"/>
  <c r="AH183" s="1"/>
  <c r="AD184"/>
  <c r="AD186" s="1"/>
  <c r="AH184"/>
  <c r="AH186" s="1"/>
  <c r="AB188"/>
  <c r="AB190" s="1"/>
  <c r="AD188"/>
  <c r="AD190" s="1"/>
  <c r="AF188"/>
  <c r="AF190" s="1"/>
  <c r="AH188"/>
  <c r="AH190" s="1"/>
  <c r="AB191"/>
  <c r="AB193" s="1"/>
  <c r="AD191"/>
  <c r="AD193" s="1"/>
  <c r="AF191"/>
  <c r="AF193" s="1"/>
  <c r="AH191"/>
  <c r="AH193" s="1"/>
  <c r="AB194"/>
  <c r="AB196" s="1"/>
  <c r="AD194"/>
  <c r="AD196" s="1"/>
  <c r="AF194"/>
  <c r="AF196" s="1"/>
  <c r="AH194"/>
  <c r="AH196" s="1"/>
  <c r="AB197"/>
  <c r="AB199" s="1"/>
  <c r="AD197"/>
  <c r="AD199" s="1"/>
  <c r="AF197"/>
  <c r="AF199" s="1"/>
  <c r="AH197"/>
  <c r="AH199" s="1"/>
  <c r="AB200"/>
  <c r="AB202" s="1"/>
  <c r="AD200"/>
  <c r="AD202" s="1"/>
  <c r="AF200"/>
  <c r="AF202" s="1"/>
  <c r="AH200"/>
  <c r="AH202" s="1"/>
  <c r="AB203"/>
  <c r="AB205" s="1"/>
  <c r="AD203"/>
  <c r="AD205" s="1"/>
  <c r="AF203"/>
  <c r="AF205" s="1"/>
  <c r="AH203"/>
  <c r="AH205" s="1"/>
  <c r="AB206"/>
  <c r="AB208" s="1"/>
  <c r="AD206"/>
  <c r="AD208" s="1"/>
  <c r="AF206"/>
  <c r="AF208" s="1"/>
  <c r="AH206"/>
  <c r="AH208" s="1"/>
  <c r="AB209"/>
  <c r="AB211" s="1"/>
  <c r="AD209"/>
  <c r="AD211" s="1"/>
  <c r="AF209"/>
  <c r="AF211" s="1"/>
  <c r="AH209"/>
  <c r="AH211" s="1"/>
  <c r="AB212"/>
  <c r="AB214" s="1"/>
  <c r="AD212"/>
  <c r="AD214" s="1"/>
  <c r="AF212"/>
  <c r="AF214" s="1"/>
  <c r="AH212"/>
  <c r="AH214" s="1"/>
  <c r="AB215"/>
  <c r="AB217" s="1"/>
  <c r="AD215"/>
  <c r="AD217" s="1"/>
  <c r="AF215"/>
  <c r="AF217" s="1"/>
  <c r="AH215"/>
  <c r="AH217" s="1"/>
  <c r="AB218"/>
  <c r="AB220" s="1"/>
  <c r="AD218"/>
  <c r="AD220" s="1"/>
  <c r="AF218"/>
  <c r="AF220" s="1"/>
  <c r="AH218"/>
  <c r="AH220" s="1"/>
  <c r="AB221"/>
  <c r="AB223" s="1"/>
  <c r="AD221"/>
  <c r="AD223" s="1"/>
  <c r="AF221"/>
  <c r="AF223" s="1"/>
  <c r="AH221"/>
  <c r="AH223" s="1"/>
  <c r="AB224"/>
  <c r="AB226" s="1"/>
  <c r="AD224"/>
  <c r="AD226" s="1"/>
  <c r="AF224"/>
  <c r="AF226" s="1"/>
  <c r="AH224"/>
  <c r="AH226" s="1"/>
  <c r="AB227"/>
  <c r="AB229" s="1"/>
  <c r="AD227"/>
  <c r="AD229" s="1"/>
  <c r="AF227"/>
  <c r="AF229" s="1"/>
  <c r="AH227"/>
  <c r="AH229" s="1"/>
  <c r="AB231"/>
  <c r="AB233" s="1"/>
  <c r="AD231"/>
  <c r="AD233" s="1"/>
  <c r="AF231"/>
  <c r="AF233" s="1"/>
  <c r="AH231"/>
  <c r="AH233" s="1"/>
  <c r="AB234"/>
  <c r="AB236" s="1"/>
  <c r="AD234"/>
  <c r="AD236" s="1"/>
  <c r="AF234"/>
  <c r="AF236" s="1"/>
  <c r="AH234"/>
  <c r="AH236" s="1"/>
  <c r="AB237"/>
  <c r="AB239" s="1"/>
  <c r="AD237"/>
  <c r="AD239" s="1"/>
  <c r="AF237"/>
  <c r="AF239" s="1"/>
  <c r="AH237"/>
  <c r="AH239" s="1"/>
  <c r="AB240"/>
  <c r="AB242" s="1"/>
  <c r="AD240"/>
  <c r="AD242" s="1"/>
  <c r="AF240"/>
  <c r="AF242" s="1"/>
  <c r="AH240"/>
  <c r="AH242" s="1"/>
  <c r="AB175"/>
  <c r="AB177" s="1"/>
  <c r="AF175"/>
  <c r="AF177" s="1"/>
  <c r="AB178"/>
  <c r="AB180" s="1"/>
  <c r="AF178"/>
  <c r="AF180" s="1"/>
  <c r="AB181"/>
  <c r="AB183" s="1"/>
  <c r="AF181"/>
  <c r="AF183" s="1"/>
  <c r="AB184"/>
  <c r="AB186" s="1"/>
  <c r="AF184"/>
  <c r="AF186" s="1"/>
  <c r="AC188"/>
  <c r="AC190" s="1"/>
  <c r="AG188"/>
  <c r="AG190" s="1"/>
  <c r="AI188"/>
  <c r="AI190" s="1"/>
  <c r="AC191"/>
  <c r="AC193" s="1"/>
  <c r="AE191"/>
  <c r="AE193" s="1"/>
  <c r="AG191"/>
  <c r="AG193" s="1"/>
  <c r="AI191"/>
  <c r="AI193" s="1"/>
  <c r="AC194"/>
  <c r="AC196" s="1"/>
  <c r="AE194"/>
  <c r="AE196" s="1"/>
  <c r="AG194"/>
  <c r="AG196" s="1"/>
  <c r="AI194"/>
  <c r="AI196" s="1"/>
  <c r="AC197"/>
  <c r="AC199" s="1"/>
  <c r="AE197"/>
  <c r="AE199" s="1"/>
  <c r="AG197"/>
  <c r="AG199" s="1"/>
  <c r="AI197"/>
  <c r="AI199" s="1"/>
  <c r="AC200"/>
  <c r="AC202" s="1"/>
  <c r="AE200"/>
  <c r="AE202" s="1"/>
  <c r="AG200"/>
  <c r="AG202" s="1"/>
  <c r="AI200"/>
  <c r="AI202" s="1"/>
  <c r="AC203"/>
  <c r="AC205" s="1"/>
  <c r="AE203"/>
  <c r="AE205" s="1"/>
  <c r="AG203"/>
  <c r="AG205" s="1"/>
  <c r="AI203"/>
  <c r="AI205" s="1"/>
  <c r="AC206"/>
  <c r="AC208" s="1"/>
  <c r="AE206"/>
  <c r="AE208" s="1"/>
  <c r="AG206"/>
  <c r="AG208" s="1"/>
  <c r="AI206"/>
  <c r="AI208" s="1"/>
  <c r="AC209"/>
  <c r="AC211" s="1"/>
  <c r="AE209"/>
  <c r="AE211" s="1"/>
  <c r="AG209"/>
  <c r="AG211" s="1"/>
  <c r="AI209"/>
  <c r="AI211" s="1"/>
  <c r="AC212"/>
  <c r="AC214" s="1"/>
  <c r="AE212"/>
  <c r="AE214" s="1"/>
  <c r="AG212"/>
  <c r="AG214" s="1"/>
  <c r="AI212"/>
  <c r="AI214" s="1"/>
  <c r="AC215"/>
  <c r="AC217" s="1"/>
  <c r="AE215"/>
  <c r="AE217" s="1"/>
  <c r="AG215"/>
  <c r="AG217" s="1"/>
  <c r="AI215"/>
  <c r="AI217" s="1"/>
  <c r="AC218"/>
  <c r="AC220" s="1"/>
  <c r="AE218"/>
  <c r="AE220" s="1"/>
  <c r="AG218"/>
  <c r="AG220" s="1"/>
  <c r="AI218"/>
  <c r="AI220" s="1"/>
  <c r="AC221"/>
  <c r="AC223" s="1"/>
  <c r="AE221"/>
  <c r="AE223" s="1"/>
  <c r="AG221"/>
  <c r="AG223" s="1"/>
  <c r="AI221"/>
  <c r="AI223" s="1"/>
  <c r="AC224"/>
  <c r="AC226" s="1"/>
  <c r="AE224"/>
  <c r="AE226" s="1"/>
  <c r="AG224"/>
  <c r="AG226" s="1"/>
  <c r="AI224"/>
  <c r="AI226" s="1"/>
  <c r="AC227"/>
  <c r="AC229" s="1"/>
  <c r="AE227"/>
  <c r="AE229" s="1"/>
  <c r="AG227"/>
  <c r="AG229" s="1"/>
  <c r="AI227"/>
  <c r="AI229" s="1"/>
  <c r="AC231"/>
  <c r="AC233" s="1"/>
  <c r="AE231"/>
  <c r="AE233" s="1"/>
  <c r="AG231"/>
  <c r="AG233" s="1"/>
  <c r="AI231"/>
  <c r="AI233" s="1"/>
  <c r="AC234"/>
  <c r="AC236" s="1"/>
  <c r="AE234"/>
  <c r="AE236" s="1"/>
  <c r="AG234"/>
  <c r="AG236" s="1"/>
  <c r="AI234"/>
  <c r="AI236" s="1"/>
  <c r="AC237"/>
  <c r="AC239" s="1"/>
  <c r="AE237"/>
  <c r="AE239" s="1"/>
  <c r="AG237"/>
  <c r="AG239" s="1"/>
  <c r="AI237"/>
  <c r="AI239" s="1"/>
  <c r="AC240"/>
  <c r="AC242" s="1"/>
  <c r="AE240"/>
  <c r="AE242" s="1"/>
  <c r="AG240"/>
  <c r="AG242" s="1"/>
  <c r="AI240"/>
  <c r="AI242" s="1"/>
  <c r="F3"/>
  <c r="AH258"/>
  <c r="AH260" s="1"/>
  <c r="AF258"/>
  <c r="AF260" s="1"/>
  <c r="AD258"/>
  <c r="AD260" s="1"/>
  <c r="AB258"/>
  <c r="AB260" s="1"/>
  <c r="Z258"/>
  <c r="Z260" s="1"/>
  <c r="X258"/>
  <c r="X260" s="1"/>
  <c r="V258"/>
  <c r="V260" s="1"/>
  <c r="T258"/>
  <c r="T260" s="1"/>
  <c r="R258"/>
  <c r="R260" s="1"/>
  <c r="P258"/>
  <c r="P260" s="1"/>
  <c r="N258"/>
  <c r="N260" s="1"/>
  <c r="L258"/>
  <c r="L260" s="1"/>
  <c r="J258"/>
  <c r="J260" s="1"/>
  <c r="H258"/>
  <c r="H260" s="1"/>
  <c r="F258"/>
  <c r="F260" s="1"/>
  <c r="D258"/>
  <c r="AI255"/>
  <c r="AI257" s="1"/>
  <c r="AG255"/>
  <c r="AG257" s="1"/>
  <c r="AE255"/>
  <c r="AE257" s="1"/>
  <c r="AC255"/>
  <c r="AC257" s="1"/>
  <c r="AA255"/>
  <c r="AA257" s="1"/>
  <c r="Y255"/>
  <c r="Y257" s="1"/>
  <c r="W255"/>
  <c r="W257" s="1"/>
  <c r="U255"/>
  <c r="U257" s="1"/>
  <c r="S255"/>
  <c r="S257" s="1"/>
  <c r="Q255"/>
  <c r="Q257" s="1"/>
  <c r="O255"/>
  <c r="O257" s="1"/>
  <c r="M255"/>
  <c r="M257" s="1"/>
  <c r="K255"/>
  <c r="K257" s="1"/>
  <c r="I255"/>
  <c r="I257" s="1"/>
  <c r="G255"/>
  <c r="G257" s="1"/>
  <c r="E255"/>
  <c r="E257" s="1"/>
  <c r="AH252"/>
  <c r="AH254" s="1"/>
  <c r="AF252"/>
  <c r="AF254" s="1"/>
  <c r="AD252"/>
  <c r="AD254" s="1"/>
  <c r="AB252"/>
  <c r="AB254" s="1"/>
  <c r="Z252"/>
  <c r="Z254" s="1"/>
  <c r="X252"/>
  <c r="X254" s="1"/>
  <c r="V252"/>
  <c r="V254" s="1"/>
  <c r="T252"/>
  <c r="T254" s="1"/>
  <c r="R252"/>
  <c r="R254" s="1"/>
  <c r="P252"/>
  <c r="P254" s="1"/>
  <c r="N252"/>
  <c r="N254" s="1"/>
  <c r="L252"/>
  <c r="L254" s="1"/>
  <c r="J252"/>
  <c r="J254" s="1"/>
  <c r="H252"/>
  <c r="H254" s="1"/>
  <c r="F252"/>
  <c r="F254" s="1"/>
  <c r="D252"/>
  <c r="AI249"/>
  <c r="AI251" s="1"/>
  <c r="AG249"/>
  <c r="AG251" s="1"/>
  <c r="AE249"/>
  <c r="AE251" s="1"/>
  <c r="AC249"/>
  <c r="AC251" s="1"/>
  <c r="AA249"/>
  <c r="AA251" s="1"/>
  <c r="Y249"/>
  <c r="Y251" s="1"/>
  <c r="W249"/>
  <c r="W251" s="1"/>
  <c r="U249"/>
  <c r="U251" s="1"/>
  <c r="S249"/>
  <c r="S251" s="1"/>
  <c r="Q249"/>
  <c r="Q251" s="1"/>
  <c r="O249"/>
  <c r="O251" s="1"/>
  <c r="M249"/>
  <c r="M251" s="1"/>
  <c r="K249"/>
  <c r="K251" s="1"/>
  <c r="I249"/>
  <c r="I251" s="1"/>
  <c r="G249"/>
  <c r="G251" s="1"/>
  <c r="E249"/>
  <c r="E251" s="1"/>
  <c r="AH246"/>
  <c r="AH248" s="1"/>
  <c r="AF246"/>
  <c r="AF248" s="1"/>
  <c r="AD246"/>
  <c r="AD248" s="1"/>
  <c r="AB246"/>
  <c r="AB248" s="1"/>
  <c r="Z246"/>
  <c r="Z248" s="1"/>
  <c r="X246"/>
  <c r="X248" s="1"/>
  <c r="V246"/>
  <c r="V248" s="1"/>
  <c r="T246"/>
  <c r="T248" s="1"/>
  <c r="R246"/>
  <c r="R248" s="1"/>
  <c r="P246"/>
  <c r="P248" s="1"/>
  <c r="N246"/>
  <c r="N248" s="1"/>
  <c r="L246"/>
  <c r="L248" s="1"/>
  <c r="J246"/>
  <c r="J248" s="1"/>
  <c r="H246"/>
  <c r="H248" s="1"/>
  <c r="F246"/>
  <c r="F248" s="1"/>
  <c r="D246"/>
  <c r="AI243"/>
  <c r="AI245" s="1"/>
  <c r="AG243"/>
  <c r="AG245" s="1"/>
  <c r="AE243"/>
  <c r="AE245" s="1"/>
  <c r="AC243"/>
  <c r="AC245" s="1"/>
  <c r="AA243"/>
  <c r="AA245" s="1"/>
  <c r="Y243"/>
  <c r="Y245" s="1"/>
  <c r="W243"/>
  <c r="W245" s="1"/>
  <c r="U243"/>
  <c r="U245" s="1"/>
  <c r="S243"/>
  <c r="S245" s="1"/>
  <c r="Q243"/>
  <c r="Q245" s="1"/>
  <c r="O243"/>
  <c r="O245" s="1"/>
  <c r="M243"/>
  <c r="M245" s="1"/>
  <c r="K243"/>
  <c r="K245" s="1"/>
  <c r="I243"/>
  <c r="I245" s="1"/>
  <c r="G243"/>
  <c r="G245" s="1"/>
  <c r="E243"/>
  <c r="E245" s="1"/>
  <c r="Z240"/>
  <c r="Z242" s="1"/>
  <c r="X240"/>
  <c r="X242" s="1"/>
  <c r="V240"/>
  <c r="V242" s="1"/>
  <c r="T240"/>
  <c r="T242" s="1"/>
  <c r="R240"/>
  <c r="R242" s="1"/>
  <c r="P240"/>
  <c r="P242" s="1"/>
  <c r="N240"/>
  <c r="N242" s="1"/>
  <c r="J240"/>
  <c r="J242" s="1"/>
  <c r="H240"/>
  <c r="H242" s="1"/>
  <c r="F240"/>
  <c r="F242" s="1"/>
  <c r="D240"/>
  <c r="AA237"/>
  <c r="AA239" s="1"/>
  <c r="Y237"/>
  <c r="Y239" s="1"/>
  <c r="W237"/>
  <c r="W239" s="1"/>
  <c r="U237"/>
  <c r="U239" s="1"/>
  <c r="S237"/>
  <c r="S239" s="1"/>
  <c r="Q237"/>
  <c r="Q239" s="1"/>
  <c r="K237"/>
  <c r="K239" s="1"/>
  <c r="I237"/>
  <c r="I239" s="1"/>
  <c r="G237"/>
  <c r="G239" s="1"/>
  <c r="E237"/>
  <c r="E239" s="1"/>
  <c r="AA234"/>
  <c r="AA236" s="1"/>
  <c r="Y234"/>
  <c r="Y236" s="1"/>
  <c r="W234"/>
  <c r="W236" s="1"/>
  <c r="U234"/>
  <c r="U236" s="1"/>
  <c r="S234"/>
  <c r="S236" s="1"/>
  <c r="Q234"/>
  <c r="Q236" s="1"/>
  <c r="K234"/>
  <c r="K236" s="1"/>
  <c r="I234"/>
  <c r="I236" s="1"/>
  <c r="G234"/>
  <c r="G236" s="1"/>
  <c r="E234"/>
  <c r="E236" s="1"/>
  <c r="Z231"/>
  <c r="Z233" s="1"/>
  <c r="X231"/>
  <c r="X233" s="1"/>
  <c r="V231"/>
  <c r="V233" s="1"/>
  <c r="T231"/>
  <c r="T233" s="1"/>
  <c r="R231"/>
  <c r="R233" s="1"/>
  <c r="P231"/>
  <c r="P233" s="1"/>
  <c r="N231"/>
  <c r="N233" s="1"/>
  <c r="J231"/>
  <c r="J233" s="1"/>
  <c r="H231"/>
  <c r="H233" s="1"/>
  <c r="F231"/>
  <c r="F233" s="1"/>
  <c r="D231"/>
  <c r="AA227"/>
  <c r="AA229" s="1"/>
  <c r="Y227"/>
  <c r="Y229" s="1"/>
  <c r="W227"/>
  <c r="W229" s="1"/>
  <c r="U227"/>
  <c r="U229" s="1"/>
  <c r="S227"/>
  <c r="S229" s="1"/>
  <c r="Q227"/>
  <c r="Q229" s="1"/>
  <c r="O227"/>
  <c r="O229" s="1"/>
  <c r="K227"/>
  <c r="K229" s="1"/>
  <c r="I227"/>
  <c r="I229" s="1"/>
  <c r="G227"/>
  <c r="G229" s="1"/>
  <c r="E227"/>
  <c r="E229" s="1"/>
  <c r="Z224"/>
  <c r="Z226" s="1"/>
  <c r="X224"/>
  <c r="X226" s="1"/>
  <c r="V224"/>
  <c r="V226" s="1"/>
  <c r="T224"/>
  <c r="T226" s="1"/>
  <c r="R224"/>
  <c r="R226" s="1"/>
  <c r="P224"/>
  <c r="P226" s="1"/>
  <c r="N224"/>
  <c r="N226" s="1"/>
  <c r="J224"/>
  <c r="J226" s="1"/>
  <c r="H224"/>
  <c r="H226" s="1"/>
  <c r="F224"/>
  <c r="F226" s="1"/>
  <c r="D224"/>
  <c r="Z221"/>
  <c r="Z223" s="1"/>
  <c r="X221"/>
  <c r="X223" s="1"/>
  <c r="V221"/>
  <c r="V223" s="1"/>
  <c r="T221"/>
  <c r="T223" s="1"/>
  <c r="R221"/>
  <c r="R223" s="1"/>
  <c r="P221"/>
  <c r="P223" s="1"/>
  <c r="N221"/>
  <c r="N223" s="1"/>
  <c r="J221"/>
  <c r="J223" s="1"/>
  <c r="H221"/>
  <c r="H223" s="1"/>
  <c r="F221"/>
  <c r="F223" s="1"/>
  <c r="D221"/>
  <c r="Z218"/>
  <c r="Z220" s="1"/>
  <c r="X218"/>
  <c r="X220" s="1"/>
  <c r="V218"/>
  <c r="V220" s="1"/>
  <c r="T218"/>
  <c r="T220" s="1"/>
  <c r="R218"/>
  <c r="R220" s="1"/>
  <c r="P218"/>
  <c r="P220" s="1"/>
  <c r="J218"/>
  <c r="J220" s="1"/>
  <c r="H218"/>
  <c r="H220" s="1"/>
  <c r="F218"/>
  <c r="F220" s="1"/>
  <c r="D218"/>
  <c r="AA215"/>
  <c r="AA217" s="1"/>
  <c r="Y215"/>
  <c r="Y217" s="1"/>
  <c r="W215"/>
  <c r="W217" s="1"/>
  <c r="U215"/>
  <c r="U217" s="1"/>
  <c r="S215"/>
  <c r="S217" s="1"/>
  <c r="Q215"/>
  <c r="Q217" s="1"/>
  <c r="O215"/>
  <c r="O217" s="1"/>
  <c r="K215"/>
  <c r="K217" s="1"/>
  <c r="I215"/>
  <c r="I217" s="1"/>
  <c r="E215"/>
  <c r="E217" s="1"/>
  <c r="Z212"/>
  <c r="Z214" s="1"/>
  <c r="X212"/>
  <c r="X214" s="1"/>
  <c r="V212"/>
  <c r="V214" s="1"/>
  <c r="T212"/>
  <c r="T214" s="1"/>
  <c r="R212"/>
  <c r="R214" s="1"/>
  <c r="P212"/>
  <c r="P214" s="1"/>
  <c r="H212"/>
  <c r="H214" s="1"/>
  <c r="F212"/>
  <c r="F214" s="1"/>
  <c r="AI258"/>
  <c r="AI260" s="1"/>
  <c r="AG258"/>
  <c r="AG260" s="1"/>
  <c r="AE258"/>
  <c r="AE260" s="1"/>
  <c r="AC258"/>
  <c r="AC260" s="1"/>
  <c r="AA258"/>
  <c r="AA260" s="1"/>
  <c r="Y258"/>
  <c r="Y260" s="1"/>
  <c r="W258"/>
  <c r="W260" s="1"/>
  <c r="U258"/>
  <c r="U260" s="1"/>
  <c r="S258"/>
  <c r="S260" s="1"/>
  <c r="Q258"/>
  <c r="Q260" s="1"/>
  <c r="O258"/>
  <c r="O260" s="1"/>
  <c r="M258"/>
  <c r="M260" s="1"/>
  <c r="K258"/>
  <c r="K260" s="1"/>
  <c r="I258"/>
  <c r="I260" s="1"/>
  <c r="G258"/>
  <c r="G260" s="1"/>
  <c r="E258"/>
  <c r="E260" s="1"/>
  <c r="AH255"/>
  <c r="AH257" s="1"/>
  <c r="AF255"/>
  <c r="AF257" s="1"/>
  <c r="AD255"/>
  <c r="AD257" s="1"/>
  <c r="AB255"/>
  <c r="AB257" s="1"/>
  <c r="Z255"/>
  <c r="Z257" s="1"/>
  <c r="X255"/>
  <c r="X257" s="1"/>
  <c r="V255"/>
  <c r="V257" s="1"/>
  <c r="T255"/>
  <c r="T257" s="1"/>
  <c r="R255"/>
  <c r="R257" s="1"/>
  <c r="P255"/>
  <c r="P257" s="1"/>
  <c r="N255"/>
  <c r="N257" s="1"/>
  <c r="L255"/>
  <c r="L257" s="1"/>
  <c r="J255"/>
  <c r="J257" s="1"/>
  <c r="H255"/>
  <c r="H257" s="1"/>
  <c r="F255"/>
  <c r="F257" s="1"/>
  <c r="D255"/>
  <c r="AI252"/>
  <c r="AI254" s="1"/>
  <c r="AG252"/>
  <c r="AG254" s="1"/>
  <c r="AE252"/>
  <c r="AE254" s="1"/>
  <c r="AC252"/>
  <c r="AC254" s="1"/>
  <c r="AA252"/>
  <c r="AA254" s="1"/>
  <c r="Y252"/>
  <c r="Y254" s="1"/>
  <c r="W252"/>
  <c r="W254" s="1"/>
  <c r="U252"/>
  <c r="U254" s="1"/>
  <c r="S252"/>
  <c r="S254" s="1"/>
  <c r="Q252"/>
  <c r="Q254" s="1"/>
  <c r="O252"/>
  <c r="O254" s="1"/>
  <c r="M252"/>
  <c r="M254" s="1"/>
  <c r="K252"/>
  <c r="K254" s="1"/>
  <c r="I252"/>
  <c r="I254" s="1"/>
  <c r="G252"/>
  <c r="G254" s="1"/>
  <c r="E252"/>
  <c r="E254" s="1"/>
  <c r="AH249"/>
  <c r="AH251" s="1"/>
  <c r="AF249"/>
  <c r="AF251" s="1"/>
  <c r="AD249"/>
  <c r="AD251" s="1"/>
  <c r="AB249"/>
  <c r="AB251" s="1"/>
  <c r="Z249"/>
  <c r="Z251" s="1"/>
  <c r="X249"/>
  <c r="X251" s="1"/>
  <c r="V249"/>
  <c r="V251" s="1"/>
  <c r="T249"/>
  <c r="T251" s="1"/>
  <c r="R249"/>
  <c r="R251" s="1"/>
  <c r="P249"/>
  <c r="P251" s="1"/>
  <c r="N249"/>
  <c r="N251" s="1"/>
  <c r="L249"/>
  <c r="L251" s="1"/>
  <c r="J249"/>
  <c r="J251" s="1"/>
  <c r="H249"/>
  <c r="H251" s="1"/>
  <c r="F249"/>
  <c r="F251" s="1"/>
  <c r="D249"/>
  <c r="AI246"/>
  <c r="AI248" s="1"/>
  <c r="AG246"/>
  <c r="AG248" s="1"/>
  <c r="AE246"/>
  <c r="AE248" s="1"/>
  <c r="AC246"/>
  <c r="AC248" s="1"/>
  <c r="AA246"/>
  <c r="AA248" s="1"/>
  <c r="Y246"/>
  <c r="Y248" s="1"/>
  <c r="W246"/>
  <c r="W248" s="1"/>
  <c r="U246"/>
  <c r="U248" s="1"/>
  <c r="S246"/>
  <c r="S248" s="1"/>
  <c r="Q246"/>
  <c r="Q248" s="1"/>
  <c r="O246"/>
  <c r="O248" s="1"/>
  <c r="M246"/>
  <c r="M248" s="1"/>
  <c r="K246"/>
  <c r="K248" s="1"/>
  <c r="I246"/>
  <c r="I248" s="1"/>
  <c r="G246"/>
  <c r="G248" s="1"/>
  <c r="E246"/>
  <c r="E248" s="1"/>
  <c r="AH243"/>
  <c r="AH245" s="1"/>
  <c r="AF243"/>
  <c r="AF245" s="1"/>
  <c r="AD243"/>
  <c r="AD245" s="1"/>
  <c r="AB243"/>
  <c r="AB245" s="1"/>
  <c r="Z243"/>
  <c r="Z245" s="1"/>
  <c r="X243"/>
  <c r="X245" s="1"/>
  <c r="V243"/>
  <c r="V245" s="1"/>
  <c r="T243"/>
  <c r="T245" s="1"/>
  <c r="R243"/>
  <c r="R245" s="1"/>
  <c r="P243"/>
  <c r="P245" s="1"/>
  <c r="N243"/>
  <c r="N245" s="1"/>
  <c r="L243"/>
  <c r="L245" s="1"/>
  <c r="J243"/>
  <c r="J245" s="1"/>
  <c r="H243"/>
  <c r="H245" s="1"/>
  <c r="F243"/>
  <c r="F245" s="1"/>
  <c r="D243"/>
  <c r="AA240"/>
  <c r="AA242" s="1"/>
  <c r="Y240"/>
  <c r="Y242" s="1"/>
  <c r="W240"/>
  <c r="W242" s="1"/>
  <c r="U240"/>
  <c r="U242" s="1"/>
  <c r="S240"/>
  <c r="S242" s="1"/>
  <c r="Q240"/>
  <c r="Q242" s="1"/>
  <c r="K240"/>
  <c r="K242" s="1"/>
  <c r="I240"/>
  <c r="I242" s="1"/>
  <c r="G240"/>
  <c r="G242" s="1"/>
  <c r="E240"/>
  <c r="E242" s="1"/>
  <c r="Z237"/>
  <c r="Z239" s="1"/>
  <c r="X237"/>
  <c r="X239" s="1"/>
  <c r="V237"/>
  <c r="V239" s="1"/>
  <c r="T237"/>
  <c r="T239" s="1"/>
  <c r="R237"/>
  <c r="R239" s="1"/>
  <c r="P237"/>
  <c r="P239" s="1"/>
  <c r="N237"/>
  <c r="N239" s="1"/>
  <c r="J237"/>
  <c r="J239" s="1"/>
  <c r="H237"/>
  <c r="H239" s="1"/>
  <c r="F237"/>
  <c r="F239" s="1"/>
  <c r="D237"/>
  <c r="Z234"/>
  <c r="Z236" s="1"/>
  <c r="X234"/>
  <c r="X236" s="1"/>
  <c r="V234"/>
  <c r="V236" s="1"/>
  <c r="T234"/>
  <c r="T236" s="1"/>
  <c r="R234"/>
  <c r="R236" s="1"/>
  <c r="P234"/>
  <c r="P236" s="1"/>
  <c r="N234"/>
  <c r="N236" s="1"/>
  <c r="J234"/>
  <c r="J236" s="1"/>
  <c r="H234"/>
  <c r="H236" s="1"/>
  <c r="F234"/>
  <c r="F236" s="1"/>
  <c r="D234"/>
  <c r="AA231"/>
  <c r="AA233" s="1"/>
  <c r="Y231"/>
  <c r="Y233" s="1"/>
  <c r="W231"/>
  <c r="W233" s="1"/>
  <c r="U231"/>
  <c r="U233" s="1"/>
  <c r="S231"/>
  <c r="S233" s="1"/>
  <c r="Q231"/>
  <c r="Q233" s="1"/>
  <c r="K231"/>
  <c r="K233" s="1"/>
  <c r="I231"/>
  <c r="I233" s="1"/>
  <c r="G231"/>
  <c r="G233" s="1"/>
  <c r="E231"/>
  <c r="E233" s="1"/>
  <c r="Z227"/>
  <c r="Z229" s="1"/>
  <c r="X227"/>
  <c r="X229" s="1"/>
  <c r="V227"/>
  <c r="V229" s="1"/>
  <c r="T227"/>
  <c r="T229" s="1"/>
  <c r="R227"/>
  <c r="R229" s="1"/>
  <c r="P227"/>
  <c r="P229" s="1"/>
  <c r="N227"/>
  <c r="N229" s="1"/>
  <c r="J227"/>
  <c r="J229" s="1"/>
  <c r="H227"/>
  <c r="H229" s="1"/>
  <c r="F227"/>
  <c r="F229" s="1"/>
  <c r="D227"/>
  <c r="AA224"/>
  <c r="AA226" s="1"/>
  <c r="Y224"/>
  <c r="Y226" s="1"/>
  <c r="W224"/>
  <c r="W226" s="1"/>
  <c r="U224"/>
  <c r="U226" s="1"/>
  <c r="S224"/>
  <c r="S226" s="1"/>
  <c r="Q224"/>
  <c r="Q226" s="1"/>
  <c r="O224"/>
  <c r="O226" s="1"/>
  <c r="K224"/>
  <c r="K226" s="1"/>
  <c r="I224"/>
  <c r="I226" s="1"/>
  <c r="G224"/>
  <c r="G226" s="1"/>
  <c r="E224"/>
  <c r="E226" s="1"/>
  <c r="Y221"/>
  <c r="Y223" s="1"/>
  <c r="W221"/>
  <c r="W223" s="1"/>
  <c r="U221"/>
  <c r="U223" s="1"/>
  <c r="S221"/>
  <c r="S223" s="1"/>
  <c r="Q221"/>
  <c r="Q223" s="1"/>
  <c r="O221"/>
  <c r="O223" s="1"/>
  <c r="K221"/>
  <c r="K223" s="1"/>
  <c r="I221"/>
  <c r="I223" s="1"/>
  <c r="G221"/>
  <c r="G223" s="1"/>
  <c r="E221"/>
  <c r="E223" s="1"/>
  <c r="AA218"/>
  <c r="AA220" s="1"/>
  <c r="Y218"/>
  <c r="Y220" s="1"/>
  <c r="W218"/>
  <c r="W220" s="1"/>
  <c r="U218"/>
  <c r="U220" s="1"/>
  <c r="S218"/>
  <c r="S220" s="1"/>
  <c r="Q218"/>
  <c r="Q220" s="1"/>
  <c r="O218"/>
  <c r="O220" s="1"/>
  <c r="K218"/>
  <c r="K220" s="1"/>
  <c r="I218"/>
  <c r="I220" s="1"/>
  <c r="G218"/>
  <c r="G220" s="1"/>
  <c r="E218"/>
  <c r="E220" s="1"/>
  <c r="Z215"/>
  <c r="Z217" s="1"/>
  <c r="X215"/>
  <c r="X217" s="1"/>
  <c r="V215"/>
  <c r="V217" s="1"/>
  <c r="T215"/>
  <c r="T217" s="1"/>
  <c r="R215"/>
  <c r="R217" s="1"/>
  <c r="P215"/>
  <c r="P217" s="1"/>
  <c r="H215"/>
  <c r="H217" s="1"/>
  <c r="F215"/>
  <c r="F217" s="1"/>
  <c r="D215"/>
  <c r="AA212"/>
  <c r="AA214" s="1"/>
  <c r="Y212"/>
  <c r="Y214" s="1"/>
  <c r="W212"/>
  <c r="W214" s="1"/>
  <c r="U212"/>
  <c r="U214" s="1"/>
  <c r="S212"/>
  <c r="S214" s="1"/>
  <c r="Q212"/>
  <c r="Q214" s="1"/>
  <c r="O212"/>
  <c r="O214" s="1"/>
  <c r="K212"/>
  <c r="K214" s="1"/>
  <c r="I212"/>
  <c r="I214" s="1"/>
  <c r="E212"/>
  <c r="E214" s="1"/>
  <c r="Z209"/>
  <c r="Z211" s="1"/>
  <c r="X209"/>
  <c r="X211" s="1"/>
  <c r="T209"/>
  <c r="T211" s="1"/>
  <c r="P209"/>
  <c r="P211" s="1"/>
  <c r="H209"/>
  <c r="H211" s="1"/>
  <c r="D209"/>
  <c r="Z206"/>
  <c r="Z208" s="1"/>
  <c r="X206"/>
  <c r="X208" s="1"/>
  <c r="T206"/>
  <c r="T208" s="1"/>
  <c r="P206"/>
  <c r="P208" s="1"/>
  <c r="H206"/>
  <c r="H208" s="1"/>
  <c r="D206"/>
  <c r="Z203"/>
  <c r="Z205" s="1"/>
  <c r="X203"/>
  <c r="X205" s="1"/>
  <c r="V203"/>
  <c r="V205" s="1"/>
  <c r="T203"/>
  <c r="T205" s="1"/>
  <c r="P203"/>
  <c r="P205" s="1"/>
  <c r="H203"/>
  <c r="H205" s="1"/>
  <c r="D203"/>
  <c r="AA200"/>
  <c r="AA202" s="1"/>
  <c r="Y200"/>
  <c r="Y202" s="1"/>
  <c r="W200"/>
  <c r="W202" s="1"/>
  <c r="U200"/>
  <c r="U202" s="1"/>
  <c r="S200"/>
  <c r="S202" s="1"/>
  <c r="Q200"/>
  <c r="Q202" s="1"/>
  <c r="K200"/>
  <c r="K202" s="1"/>
  <c r="I200"/>
  <c r="I202" s="1"/>
  <c r="E200"/>
  <c r="E202" s="1"/>
  <c r="Z197"/>
  <c r="Z199" s="1"/>
  <c r="X197"/>
  <c r="X199" s="1"/>
  <c r="R197"/>
  <c r="R199" s="1"/>
  <c r="AA194"/>
  <c r="AA196" s="1"/>
  <c r="Y194"/>
  <c r="Y196" s="1"/>
  <c r="W194"/>
  <c r="W196" s="1"/>
  <c r="U194"/>
  <c r="U196" s="1"/>
  <c r="S194"/>
  <c r="S196" s="1"/>
  <c r="Q194"/>
  <c r="Q196" s="1"/>
  <c r="K194"/>
  <c r="K196" s="1"/>
  <c r="G194"/>
  <c r="G196" s="1"/>
  <c r="E194"/>
  <c r="E196" s="1"/>
  <c r="Z191"/>
  <c r="Z193" s="1"/>
  <c r="X191"/>
  <c r="X193" s="1"/>
  <c r="V191"/>
  <c r="V193" s="1"/>
  <c r="T191"/>
  <c r="T193" s="1"/>
  <c r="R191"/>
  <c r="R193" s="1"/>
  <c r="J191"/>
  <c r="J193" s="1"/>
  <c r="Z188"/>
  <c r="Z190" s="1"/>
  <c r="X188"/>
  <c r="X190" s="1"/>
  <c r="V188"/>
  <c r="V190" s="1"/>
  <c r="T188"/>
  <c r="T190" s="1"/>
  <c r="R188"/>
  <c r="R190" s="1"/>
  <c r="J188"/>
  <c r="J190" s="1"/>
  <c r="Z184"/>
  <c r="Z186" s="1"/>
  <c r="V184"/>
  <c r="V186" s="1"/>
  <c r="T184"/>
  <c r="T186" s="1"/>
  <c r="R184"/>
  <c r="R186" s="1"/>
  <c r="J184"/>
  <c r="J186" s="1"/>
  <c r="D184"/>
  <c r="Z181"/>
  <c r="Z183" s="1"/>
  <c r="V181"/>
  <c r="V183" s="1"/>
  <c r="T181"/>
  <c r="T183" s="1"/>
  <c r="R181"/>
  <c r="R183" s="1"/>
  <c r="J181"/>
  <c r="J183" s="1"/>
  <c r="F181"/>
  <c r="F183" s="1"/>
  <c r="D181"/>
  <c r="Z178"/>
  <c r="Z180" s="1"/>
  <c r="X178"/>
  <c r="X180" s="1"/>
  <c r="R178"/>
  <c r="R180" s="1"/>
  <c r="H178"/>
  <c r="H180" s="1"/>
  <c r="Z175"/>
  <c r="Z177" s="1"/>
  <c r="X175"/>
  <c r="X177" s="1"/>
  <c r="R175"/>
  <c r="R177" s="1"/>
  <c r="H175"/>
  <c r="H177" s="1"/>
  <c r="Z172"/>
  <c r="Z174" s="1"/>
  <c r="X172"/>
  <c r="X174" s="1"/>
  <c r="V172"/>
  <c r="V174" s="1"/>
  <c r="T172"/>
  <c r="T174" s="1"/>
  <c r="R172"/>
  <c r="R174" s="1"/>
  <c r="P172"/>
  <c r="P174" s="1"/>
  <c r="H172"/>
  <c r="H174" s="1"/>
  <c r="D172"/>
  <c r="AA169"/>
  <c r="AA171" s="1"/>
  <c r="Y169"/>
  <c r="Y171" s="1"/>
  <c r="W169"/>
  <c r="W171" s="1"/>
  <c r="U169"/>
  <c r="U171" s="1"/>
  <c r="S169"/>
  <c r="S171" s="1"/>
  <c r="Q169"/>
  <c r="Q171" s="1"/>
  <c r="K169"/>
  <c r="K171" s="1"/>
  <c r="I169"/>
  <c r="I171" s="1"/>
  <c r="E169"/>
  <c r="E171" s="1"/>
  <c r="Z166"/>
  <c r="Z168" s="1"/>
  <c r="X166"/>
  <c r="X168" s="1"/>
  <c r="V166"/>
  <c r="V168" s="1"/>
  <c r="T166"/>
  <c r="T168" s="1"/>
  <c r="R166"/>
  <c r="R168" s="1"/>
  <c r="P166"/>
  <c r="P168" s="1"/>
  <c r="J166"/>
  <c r="J168" s="1"/>
  <c r="H166"/>
  <c r="H168" s="1"/>
  <c r="D166"/>
  <c r="AA163"/>
  <c r="AA165" s="1"/>
  <c r="Y163"/>
  <c r="Y165" s="1"/>
  <c r="W163"/>
  <c r="W165" s="1"/>
  <c r="U163"/>
  <c r="U165" s="1"/>
  <c r="S163"/>
  <c r="S165" s="1"/>
  <c r="Q163"/>
  <c r="Q165" s="1"/>
  <c r="K163"/>
  <c r="K165" s="1"/>
  <c r="I163"/>
  <c r="I165" s="1"/>
  <c r="E163"/>
  <c r="E165" s="1"/>
  <c r="D212"/>
  <c r="AA209"/>
  <c r="AA211" s="1"/>
  <c r="Y209"/>
  <c r="Y211" s="1"/>
  <c r="U209"/>
  <c r="U211" s="1"/>
  <c r="S209"/>
  <c r="S211" s="1"/>
  <c r="Q209"/>
  <c r="Q211" s="1"/>
  <c r="O209"/>
  <c r="O211" s="1"/>
  <c r="K209"/>
  <c r="K211" s="1"/>
  <c r="I209"/>
  <c r="I211" s="1"/>
  <c r="E209"/>
  <c r="E211" s="1"/>
  <c r="AA206"/>
  <c r="AA208" s="1"/>
  <c r="Y206"/>
  <c r="Y208" s="1"/>
  <c r="W206"/>
  <c r="W208" s="1"/>
  <c r="U206"/>
  <c r="U208" s="1"/>
  <c r="S206"/>
  <c r="S208" s="1"/>
  <c r="Q206"/>
  <c r="Q208" s="1"/>
  <c r="O206"/>
  <c r="O208" s="1"/>
  <c r="K206"/>
  <c r="K208" s="1"/>
  <c r="I206"/>
  <c r="I208" s="1"/>
  <c r="E206"/>
  <c r="E208" s="1"/>
  <c r="AA203"/>
  <c r="AA205" s="1"/>
  <c r="Y203"/>
  <c r="Y205" s="1"/>
  <c r="W203"/>
  <c r="W205" s="1"/>
  <c r="U203"/>
  <c r="U205" s="1"/>
  <c r="Q203"/>
  <c r="Q205" s="1"/>
  <c r="K203"/>
  <c r="K205" s="1"/>
  <c r="I203"/>
  <c r="I205" s="1"/>
  <c r="E203"/>
  <c r="E205" s="1"/>
  <c r="Z200"/>
  <c r="Z202" s="1"/>
  <c r="X200"/>
  <c r="X202" s="1"/>
  <c r="V200"/>
  <c r="V202" s="1"/>
  <c r="T200"/>
  <c r="T202" s="1"/>
  <c r="P200"/>
  <c r="P202" s="1"/>
  <c r="H200"/>
  <c r="H202" s="1"/>
  <c r="D200"/>
  <c r="AA197"/>
  <c r="AA199" s="1"/>
  <c r="Y197"/>
  <c r="Y199" s="1"/>
  <c r="W197"/>
  <c r="W199" s="1"/>
  <c r="U197"/>
  <c r="U199" s="1"/>
  <c r="S197"/>
  <c r="S199" s="1"/>
  <c r="Q197"/>
  <c r="Q199" s="1"/>
  <c r="K197"/>
  <c r="K199" s="1"/>
  <c r="G197"/>
  <c r="G199" s="1"/>
  <c r="E197"/>
  <c r="E199" s="1"/>
  <c r="Z194"/>
  <c r="Z196" s="1"/>
  <c r="X194"/>
  <c r="X196" s="1"/>
  <c r="R194"/>
  <c r="R196" s="1"/>
  <c r="AA191"/>
  <c r="AA193" s="1"/>
  <c r="Y191"/>
  <c r="Y193" s="1"/>
  <c r="W191"/>
  <c r="W193" s="1"/>
  <c r="U191"/>
  <c r="U193" s="1"/>
  <c r="S191"/>
  <c r="S193" s="1"/>
  <c r="O191"/>
  <c r="O193" s="1"/>
  <c r="K191"/>
  <c r="K193" s="1"/>
  <c r="G191"/>
  <c r="G193" s="1"/>
  <c r="E191"/>
  <c r="E193" s="1"/>
  <c r="AA188"/>
  <c r="AA190" s="1"/>
  <c r="Y188"/>
  <c r="Y190" s="1"/>
  <c r="W188"/>
  <c r="W190" s="1"/>
  <c r="U188"/>
  <c r="U190" s="1"/>
  <c r="S188"/>
  <c r="S190" s="1"/>
  <c r="O188"/>
  <c r="O190" s="1"/>
  <c r="K188"/>
  <c r="K190" s="1"/>
  <c r="G188"/>
  <c r="G190" s="1"/>
  <c r="E188"/>
  <c r="E190" s="1"/>
  <c r="AA184"/>
  <c r="AA186" s="1"/>
  <c r="W184"/>
  <c r="W186" s="1"/>
  <c r="S184"/>
  <c r="S186" s="1"/>
  <c r="O184"/>
  <c r="O186" s="1"/>
  <c r="K184"/>
  <c r="K186" s="1"/>
  <c r="G184"/>
  <c r="G186" s="1"/>
  <c r="E184"/>
  <c r="E186" s="1"/>
  <c r="AA181"/>
  <c r="AA183" s="1"/>
  <c r="Y181"/>
  <c r="Y183" s="1"/>
  <c r="W181"/>
  <c r="W183" s="1"/>
  <c r="S181"/>
  <c r="S183" s="1"/>
  <c r="O181"/>
  <c r="O183" s="1"/>
  <c r="K181"/>
  <c r="K183" s="1"/>
  <c r="G181"/>
  <c r="G183" s="1"/>
  <c r="E181"/>
  <c r="E183" s="1"/>
  <c r="AA178"/>
  <c r="AA180" s="1"/>
  <c r="Y178"/>
  <c r="Y180" s="1"/>
  <c r="W178"/>
  <c r="W180" s="1"/>
  <c r="S178"/>
  <c r="S180" s="1"/>
  <c r="O178"/>
  <c r="O180" s="1"/>
  <c r="K178"/>
  <c r="K180" s="1"/>
  <c r="G178"/>
  <c r="G180" s="1"/>
  <c r="E178"/>
  <c r="E180" s="1"/>
  <c r="AA175"/>
  <c r="AA177" s="1"/>
  <c r="Y175"/>
  <c r="Y177" s="1"/>
  <c r="W175"/>
  <c r="W177" s="1"/>
  <c r="S175"/>
  <c r="S177" s="1"/>
  <c r="O175"/>
  <c r="O177" s="1"/>
  <c r="K175"/>
  <c r="K177" s="1"/>
  <c r="G175"/>
  <c r="G177" s="1"/>
  <c r="E175"/>
  <c r="E177" s="1"/>
  <c r="AA172"/>
  <c r="AA174" s="1"/>
  <c r="Y172"/>
  <c r="Y174" s="1"/>
  <c r="W172"/>
  <c r="W174" s="1"/>
  <c r="U172"/>
  <c r="U174" s="1"/>
  <c r="S172"/>
  <c r="S174" s="1"/>
  <c r="Q172"/>
  <c r="Q174" s="1"/>
  <c r="I172"/>
  <c r="I174" s="1"/>
  <c r="E172"/>
  <c r="E174" s="1"/>
  <c r="Z169"/>
  <c r="Z171" s="1"/>
  <c r="X169"/>
  <c r="X171" s="1"/>
  <c r="V169"/>
  <c r="V171" s="1"/>
  <c r="T169"/>
  <c r="T171" s="1"/>
  <c r="R169"/>
  <c r="R171" s="1"/>
  <c r="P169"/>
  <c r="P171" s="1"/>
  <c r="H169"/>
  <c r="H171" s="1"/>
  <c r="D169"/>
  <c r="AA166"/>
  <c r="AA168" s="1"/>
  <c r="Y166"/>
  <c r="Y168" s="1"/>
  <c r="W166"/>
  <c r="W168" s="1"/>
  <c r="U166"/>
  <c r="U168" s="1"/>
  <c r="S166"/>
  <c r="S168" s="1"/>
  <c r="Q166"/>
  <c r="Q168" s="1"/>
  <c r="K166"/>
  <c r="K168" s="1"/>
  <c r="I166"/>
  <c r="I168" s="1"/>
  <c r="E166"/>
  <c r="E168" s="1"/>
  <c r="Z163"/>
  <c r="Z165" s="1"/>
  <c r="X163"/>
  <c r="X165" s="1"/>
  <c r="V163"/>
  <c r="V165" s="1"/>
  <c r="T163"/>
  <c r="T165" s="1"/>
  <c r="R163"/>
  <c r="R165" s="1"/>
  <c r="P163"/>
  <c r="P165" s="1"/>
  <c r="H163"/>
  <c r="H165" s="1"/>
  <c r="D163"/>
  <c r="Z160"/>
  <c r="Z162" s="1"/>
  <c r="X160"/>
  <c r="X162" s="1"/>
  <c r="V160"/>
  <c r="V162" s="1"/>
  <c r="T160"/>
  <c r="T162" s="1"/>
  <c r="R160"/>
  <c r="R162" s="1"/>
  <c r="P160"/>
  <c r="P162" s="1"/>
  <c r="H160"/>
  <c r="H162" s="1"/>
  <c r="D160"/>
  <c r="Z157"/>
  <c r="Z159" s="1"/>
  <c r="X157"/>
  <c r="X159" s="1"/>
  <c r="V157"/>
  <c r="V159" s="1"/>
  <c r="T157"/>
  <c r="T159" s="1"/>
  <c r="R157"/>
  <c r="R159" s="1"/>
  <c r="P157"/>
  <c r="P159" s="1"/>
  <c r="H157"/>
  <c r="H159" s="1"/>
  <c r="D157"/>
  <c r="Z154"/>
  <c r="Z156" s="1"/>
  <c r="V154"/>
  <c r="V156" s="1"/>
  <c r="R154"/>
  <c r="R156" s="1"/>
  <c r="Z151"/>
  <c r="Z153" s="1"/>
  <c r="V151"/>
  <c r="V153" s="1"/>
  <c r="R151"/>
  <c r="R153" s="1"/>
  <c r="Z148"/>
  <c r="Z150" s="1"/>
  <c r="V148"/>
  <c r="V150" s="1"/>
  <c r="T148"/>
  <c r="T150" s="1"/>
  <c r="R148"/>
  <c r="R150" s="1"/>
  <c r="N148"/>
  <c r="N150" s="1"/>
  <c r="J148"/>
  <c r="J150" s="1"/>
  <c r="AA145"/>
  <c r="AA147" s="1"/>
  <c r="W145"/>
  <c r="W147" s="1"/>
  <c r="S145"/>
  <c r="S147" s="1"/>
  <c r="O145"/>
  <c r="O147" s="1"/>
  <c r="K145"/>
  <c r="K147" s="1"/>
  <c r="I145"/>
  <c r="I147" s="1"/>
  <c r="G145"/>
  <c r="G147" s="1"/>
  <c r="E145"/>
  <c r="E147" s="1"/>
  <c r="AA141"/>
  <c r="AA143" s="1"/>
  <c r="W141"/>
  <c r="W143" s="1"/>
  <c r="U141"/>
  <c r="U143" s="1"/>
  <c r="S141"/>
  <c r="S143" s="1"/>
  <c r="O141"/>
  <c r="O143" s="1"/>
  <c r="K141"/>
  <c r="K143" s="1"/>
  <c r="E141"/>
  <c r="E143" s="1"/>
  <c r="AA138"/>
  <c r="AA140" s="1"/>
  <c r="W138"/>
  <c r="W140" s="1"/>
  <c r="U138"/>
  <c r="U140" s="1"/>
  <c r="S138"/>
  <c r="S140" s="1"/>
  <c r="O138"/>
  <c r="O140" s="1"/>
  <c r="K138"/>
  <c r="K140" s="1"/>
  <c r="E138"/>
  <c r="E140" s="1"/>
  <c r="Z135"/>
  <c r="Z137" s="1"/>
  <c r="V135"/>
  <c r="V137" s="1"/>
  <c r="T135"/>
  <c r="T137" s="1"/>
  <c r="R135"/>
  <c r="R137" s="1"/>
  <c r="N135"/>
  <c r="N137" s="1"/>
  <c r="J135"/>
  <c r="J137" s="1"/>
  <c r="F135"/>
  <c r="F137" s="1"/>
  <c r="AA132"/>
  <c r="AA134" s="1"/>
  <c r="W132"/>
  <c r="W134" s="1"/>
  <c r="U132"/>
  <c r="U134" s="1"/>
  <c r="S132"/>
  <c r="S134" s="1"/>
  <c r="O132"/>
  <c r="O134" s="1"/>
  <c r="K132"/>
  <c r="K134" s="1"/>
  <c r="I132"/>
  <c r="I134" s="1"/>
  <c r="E132"/>
  <c r="E134" s="1"/>
  <c r="AA129"/>
  <c r="AA131" s="1"/>
  <c r="Y129"/>
  <c r="Y131" s="1"/>
  <c r="W129"/>
  <c r="W131" s="1"/>
  <c r="U129"/>
  <c r="U131" s="1"/>
  <c r="S129"/>
  <c r="S131" s="1"/>
  <c r="Q129"/>
  <c r="Q131" s="1"/>
  <c r="K129"/>
  <c r="K131" s="1"/>
  <c r="I129"/>
  <c r="I131" s="1"/>
  <c r="G129"/>
  <c r="G131" s="1"/>
  <c r="E129"/>
  <c r="E131" s="1"/>
  <c r="Z126"/>
  <c r="Z128" s="1"/>
  <c r="X126"/>
  <c r="X128" s="1"/>
  <c r="V126"/>
  <c r="V128" s="1"/>
  <c r="T126"/>
  <c r="T128" s="1"/>
  <c r="R126"/>
  <c r="R128" s="1"/>
  <c r="H126"/>
  <c r="H128" s="1"/>
  <c r="D126"/>
  <c r="AA123"/>
  <c r="AA125" s="1"/>
  <c r="Y123"/>
  <c r="Y125" s="1"/>
  <c r="W123"/>
  <c r="W125" s="1"/>
  <c r="U123"/>
  <c r="U125" s="1"/>
  <c r="S123"/>
  <c r="S125" s="1"/>
  <c r="Q123"/>
  <c r="Q125" s="1"/>
  <c r="K123"/>
  <c r="K125" s="1"/>
  <c r="I123"/>
  <c r="I125" s="1"/>
  <c r="E123"/>
  <c r="E125" s="1"/>
  <c r="Z120"/>
  <c r="Z122" s="1"/>
  <c r="X120"/>
  <c r="X122" s="1"/>
  <c r="V120"/>
  <c r="V122" s="1"/>
  <c r="T120"/>
  <c r="T122" s="1"/>
  <c r="H120"/>
  <c r="H122" s="1"/>
  <c r="D120"/>
  <c r="AA117"/>
  <c r="AA119" s="1"/>
  <c r="Y117"/>
  <c r="Y119" s="1"/>
  <c r="W117"/>
  <c r="W119" s="1"/>
  <c r="U117"/>
  <c r="U119" s="1"/>
  <c r="S117"/>
  <c r="S119" s="1"/>
  <c r="K117"/>
  <c r="K119" s="1"/>
  <c r="I117"/>
  <c r="I119" s="1"/>
  <c r="E117"/>
  <c r="E119" s="1"/>
  <c r="Z114"/>
  <c r="Z116" s="1"/>
  <c r="X114"/>
  <c r="X116" s="1"/>
  <c r="V114"/>
  <c r="V116" s="1"/>
  <c r="T114"/>
  <c r="T116" s="1"/>
  <c r="H114"/>
  <c r="H116" s="1"/>
  <c r="D114"/>
  <c r="AA111"/>
  <c r="AA113" s="1"/>
  <c r="Y111"/>
  <c r="Y113" s="1"/>
  <c r="W111"/>
  <c r="W113" s="1"/>
  <c r="U111"/>
  <c r="U113" s="1"/>
  <c r="S111"/>
  <c r="S113" s="1"/>
  <c r="O111"/>
  <c r="O113" s="1"/>
  <c r="K111"/>
  <c r="K113" s="1"/>
  <c r="I111"/>
  <c r="I113" s="1"/>
  <c r="G111"/>
  <c r="G113" s="1"/>
  <c r="E111"/>
  <c r="E113" s="1"/>
  <c r="Z108"/>
  <c r="Z110" s="1"/>
  <c r="X108"/>
  <c r="X110" s="1"/>
  <c r="V108"/>
  <c r="V110" s="1"/>
  <c r="T108"/>
  <c r="T110" s="1"/>
  <c r="R108"/>
  <c r="R110" s="1"/>
  <c r="J108"/>
  <c r="J110" s="1"/>
  <c r="F108"/>
  <c r="F110" s="1"/>
  <c r="AA105"/>
  <c r="AA107" s="1"/>
  <c r="W105"/>
  <c r="W107" s="1"/>
  <c r="U105"/>
  <c r="U107" s="1"/>
  <c r="S105"/>
  <c r="S107" s="1"/>
  <c r="O105"/>
  <c r="O107" s="1"/>
  <c r="K105"/>
  <c r="K107" s="1"/>
  <c r="G105"/>
  <c r="G107" s="1"/>
  <c r="E105"/>
  <c r="E107" s="1"/>
  <c r="Z102"/>
  <c r="Z104" s="1"/>
  <c r="T102"/>
  <c r="T104" s="1"/>
  <c r="R102"/>
  <c r="R104" s="1"/>
  <c r="F102"/>
  <c r="F104" s="1"/>
  <c r="AA98"/>
  <c r="AA100" s="1"/>
  <c r="W98"/>
  <c r="W100" s="1"/>
  <c r="U98"/>
  <c r="U100" s="1"/>
  <c r="S98"/>
  <c r="S100" s="1"/>
  <c r="O98"/>
  <c r="O100" s="1"/>
  <c r="K98"/>
  <c r="K100" s="1"/>
  <c r="G98"/>
  <c r="G100" s="1"/>
  <c r="Z95"/>
  <c r="Z97" s="1"/>
  <c r="V95"/>
  <c r="V97" s="1"/>
  <c r="R95"/>
  <c r="R97" s="1"/>
  <c r="N95"/>
  <c r="N97" s="1"/>
  <c r="J95"/>
  <c r="J97" s="1"/>
  <c r="F95"/>
  <c r="F97" s="1"/>
  <c r="AA92"/>
  <c r="AA94" s="1"/>
  <c r="W92"/>
  <c r="W94" s="1"/>
  <c r="U92"/>
  <c r="U94" s="1"/>
  <c r="S92"/>
  <c r="S94" s="1"/>
  <c r="O92"/>
  <c r="O94" s="1"/>
  <c r="K92"/>
  <c r="K94" s="1"/>
  <c r="G92"/>
  <c r="G94" s="1"/>
  <c r="Z89"/>
  <c r="Z91" s="1"/>
  <c r="V89"/>
  <c r="V91" s="1"/>
  <c r="T89"/>
  <c r="T91" s="1"/>
  <c r="R89"/>
  <c r="R91" s="1"/>
  <c r="N89"/>
  <c r="N91" s="1"/>
  <c r="J89"/>
  <c r="J91" s="1"/>
  <c r="F89"/>
  <c r="F91" s="1"/>
  <c r="Z86"/>
  <c r="Z88" s="1"/>
  <c r="X86"/>
  <c r="X88" s="1"/>
  <c r="V86"/>
  <c r="V88" s="1"/>
  <c r="T86"/>
  <c r="T88" s="1"/>
  <c r="H86"/>
  <c r="H88" s="1"/>
  <c r="F86"/>
  <c r="F88" s="1"/>
  <c r="D86"/>
  <c r="AA83"/>
  <c r="AA85" s="1"/>
  <c r="Y83"/>
  <c r="Y85" s="1"/>
  <c r="W83"/>
  <c r="W85" s="1"/>
  <c r="U83"/>
  <c r="U85" s="1"/>
  <c r="S83"/>
  <c r="S85" s="1"/>
  <c r="Q83"/>
  <c r="Q85" s="1"/>
  <c r="O83"/>
  <c r="O85" s="1"/>
  <c r="K83"/>
  <c r="K85" s="1"/>
  <c r="I83"/>
  <c r="I85" s="1"/>
  <c r="E83"/>
  <c r="E85" s="1"/>
  <c r="Z80"/>
  <c r="Z82" s="1"/>
  <c r="X80"/>
  <c r="X82" s="1"/>
  <c r="V80"/>
  <c r="V82" s="1"/>
  <c r="T80"/>
  <c r="T82" s="1"/>
  <c r="R80"/>
  <c r="R82" s="1"/>
  <c r="H80"/>
  <c r="H82" s="1"/>
  <c r="D80"/>
  <c r="AA77"/>
  <c r="AA79" s="1"/>
  <c r="Y77"/>
  <c r="Y79" s="1"/>
  <c r="W77"/>
  <c r="W79" s="1"/>
  <c r="U77"/>
  <c r="U79" s="1"/>
  <c r="S77"/>
  <c r="S79" s="1"/>
  <c r="Q77"/>
  <c r="Q79" s="1"/>
  <c r="K77"/>
  <c r="K79" s="1"/>
  <c r="I77"/>
  <c r="I79" s="1"/>
  <c r="E77"/>
  <c r="E79" s="1"/>
  <c r="Z74"/>
  <c r="Z76" s="1"/>
  <c r="X74"/>
  <c r="X76" s="1"/>
  <c r="V74"/>
  <c r="V76" s="1"/>
  <c r="R74"/>
  <c r="R76" s="1"/>
  <c r="AA160"/>
  <c r="AA162" s="1"/>
  <c r="Y160"/>
  <c r="Y162" s="1"/>
  <c r="W160"/>
  <c r="W162" s="1"/>
  <c r="U160"/>
  <c r="U162" s="1"/>
  <c r="S160"/>
  <c r="S162" s="1"/>
  <c r="Q160"/>
  <c r="Q162" s="1"/>
  <c r="I160"/>
  <c r="I162" s="1"/>
  <c r="E160"/>
  <c r="E162" s="1"/>
  <c r="AA157"/>
  <c r="AA159" s="1"/>
  <c r="Y157"/>
  <c r="Y159" s="1"/>
  <c r="W157"/>
  <c r="W159" s="1"/>
  <c r="U157"/>
  <c r="U159" s="1"/>
  <c r="S157"/>
  <c r="S159" s="1"/>
  <c r="Q157"/>
  <c r="Q159" s="1"/>
  <c r="I157"/>
  <c r="I159" s="1"/>
  <c r="E157"/>
  <c r="E159" s="1"/>
  <c r="AA154"/>
  <c r="AA156" s="1"/>
  <c r="Y154"/>
  <c r="Y156" s="1"/>
  <c r="W154"/>
  <c r="W156" s="1"/>
  <c r="S154"/>
  <c r="S156" s="1"/>
  <c r="O154"/>
  <c r="O156" s="1"/>
  <c r="K154"/>
  <c r="K156" s="1"/>
  <c r="I154"/>
  <c r="I156" s="1"/>
  <c r="G154"/>
  <c r="G156" s="1"/>
  <c r="E154"/>
  <c r="E156" s="1"/>
  <c r="AA151"/>
  <c r="AA153" s="1"/>
  <c r="W151"/>
  <c r="W153" s="1"/>
  <c r="S151"/>
  <c r="S153" s="1"/>
  <c r="O151"/>
  <c r="O153" s="1"/>
  <c r="K151"/>
  <c r="K153" s="1"/>
  <c r="I151"/>
  <c r="I153" s="1"/>
  <c r="G151"/>
  <c r="G153" s="1"/>
  <c r="E151"/>
  <c r="E153" s="1"/>
  <c r="AA148"/>
  <c r="AA150" s="1"/>
  <c r="W148"/>
  <c r="W150" s="1"/>
  <c r="S148"/>
  <c r="S150" s="1"/>
  <c r="O148"/>
  <c r="O150" s="1"/>
  <c r="K148"/>
  <c r="K150" s="1"/>
  <c r="I148"/>
  <c r="I150" s="1"/>
  <c r="G148"/>
  <c r="G150" s="1"/>
  <c r="E148"/>
  <c r="E150" s="1"/>
  <c r="Z145"/>
  <c r="Z147" s="1"/>
  <c r="V145"/>
  <c r="V147" s="1"/>
  <c r="T145"/>
  <c r="T147" s="1"/>
  <c r="R145"/>
  <c r="R147" s="1"/>
  <c r="N145"/>
  <c r="N147" s="1"/>
  <c r="J145"/>
  <c r="J147" s="1"/>
  <c r="Z141"/>
  <c r="Z143" s="1"/>
  <c r="V141"/>
  <c r="V143" s="1"/>
  <c r="T141"/>
  <c r="T143" s="1"/>
  <c r="R141"/>
  <c r="R143" s="1"/>
  <c r="N141"/>
  <c r="N143" s="1"/>
  <c r="J141"/>
  <c r="J143" s="1"/>
  <c r="F141"/>
  <c r="F143" s="1"/>
  <c r="Z138"/>
  <c r="Z140" s="1"/>
  <c r="V138"/>
  <c r="V140" s="1"/>
  <c r="T138"/>
  <c r="T140" s="1"/>
  <c r="R138"/>
  <c r="R140" s="1"/>
  <c r="N138"/>
  <c r="N140" s="1"/>
  <c r="J138"/>
  <c r="J140" s="1"/>
  <c r="F138"/>
  <c r="F140" s="1"/>
  <c r="AA135"/>
  <c r="AA137" s="1"/>
  <c r="W135"/>
  <c r="W137" s="1"/>
  <c r="U135"/>
  <c r="U137" s="1"/>
  <c r="S135"/>
  <c r="S137" s="1"/>
  <c r="O135"/>
  <c r="O137" s="1"/>
  <c r="K135"/>
  <c r="K137" s="1"/>
  <c r="E135"/>
  <c r="E137" s="1"/>
  <c r="Z132"/>
  <c r="Z134" s="1"/>
  <c r="V132"/>
  <c r="V134" s="1"/>
  <c r="T132"/>
  <c r="T134" s="1"/>
  <c r="R132"/>
  <c r="R134" s="1"/>
  <c r="N132"/>
  <c r="N134" s="1"/>
  <c r="J132"/>
  <c r="J134" s="1"/>
  <c r="F132"/>
  <c r="F134" s="1"/>
  <c r="Z129"/>
  <c r="Z131" s="1"/>
  <c r="X129"/>
  <c r="X131" s="1"/>
  <c r="V129"/>
  <c r="V131" s="1"/>
  <c r="T129"/>
  <c r="T131" s="1"/>
  <c r="R129"/>
  <c r="R131" s="1"/>
  <c r="H129"/>
  <c r="H131" s="1"/>
  <c r="D129"/>
  <c r="AA126"/>
  <c r="AA128" s="1"/>
  <c r="Y126"/>
  <c r="Y128" s="1"/>
  <c r="W126"/>
  <c r="W128" s="1"/>
  <c r="U126"/>
  <c r="U128" s="1"/>
  <c r="S126"/>
  <c r="S128" s="1"/>
  <c r="Q126"/>
  <c r="Q128" s="1"/>
  <c r="K126"/>
  <c r="K128" s="1"/>
  <c r="I126"/>
  <c r="I128" s="1"/>
  <c r="E126"/>
  <c r="E128" s="1"/>
  <c r="Z123"/>
  <c r="Z125" s="1"/>
  <c r="X123"/>
  <c r="X125" s="1"/>
  <c r="V123"/>
  <c r="V125" s="1"/>
  <c r="T123"/>
  <c r="T125" s="1"/>
  <c r="R123"/>
  <c r="R125" s="1"/>
  <c r="H123"/>
  <c r="H125" s="1"/>
  <c r="D123"/>
  <c r="AA120"/>
  <c r="AA122" s="1"/>
  <c r="Y120"/>
  <c r="Y122" s="1"/>
  <c r="W120"/>
  <c r="W122" s="1"/>
  <c r="U120"/>
  <c r="U122" s="1"/>
  <c r="S120"/>
  <c r="S122" s="1"/>
  <c r="Q120"/>
  <c r="Q122" s="1"/>
  <c r="K120"/>
  <c r="K122" s="1"/>
  <c r="I120"/>
  <c r="I122" s="1"/>
  <c r="E120"/>
  <c r="E122" s="1"/>
  <c r="Z117"/>
  <c r="Z119" s="1"/>
  <c r="X117"/>
  <c r="X119" s="1"/>
  <c r="V117"/>
  <c r="V119" s="1"/>
  <c r="T117"/>
  <c r="T119" s="1"/>
  <c r="H117"/>
  <c r="H119" s="1"/>
  <c r="D117"/>
  <c r="AA114"/>
  <c r="AA116" s="1"/>
  <c r="Y114"/>
  <c r="Y116" s="1"/>
  <c r="W114"/>
  <c r="W116" s="1"/>
  <c r="U114"/>
  <c r="U116" s="1"/>
  <c r="S114"/>
  <c r="S116" s="1"/>
  <c r="K114"/>
  <c r="K116" s="1"/>
  <c r="I114"/>
  <c r="I116" s="1"/>
  <c r="E114"/>
  <c r="E116" s="1"/>
  <c r="Z111"/>
  <c r="Z113" s="1"/>
  <c r="X111"/>
  <c r="X113" s="1"/>
  <c r="V111"/>
  <c r="V113" s="1"/>
  <c r="T111"/>
  <c r="T113" s="1"/>
  <c r="R111"/>
  <c r="R113" s="1"/>
  <c r="J111"/>
  <c r="J113" s="1"/>
  <c r="F111"/>
  <c r="F113" s="1"/>
  <c r="AA108"/>
  <c r="AA110" s="1"/>
  <c r="W108"/>
  <c r="W110" s="1"/>
  <c r="U108"/>
  <c r="U110" s="1"/>
  <c r="S108"/>
  <c r="S110" s="1"/>
  <c r="O108"/>
  <c r="O110" s="1"/>
  <c r="K108"/>
  <c r="K110" s="1"/>
  <c r="I108"/>
  <c r="I110" s="1"/>
  <c r="G108"/>
  <c r="G110" s="1"/>
  <c r="E108"/>
  <c r="E110" s="1"/>
  <c r="Z105"/>
  <c r="Z107" s="1"/>
  <c r="T105"/>
  <c r="T107" s="1"/>
  <c r="R105"/>
  <c r="R107" s="1"/>
  <c r="F105"/>
  <c r="F107" s="1"/>
  <c r="AA102"/>
  <c r="AA104" s="1"/>
  <c r="W102"/>
  <c r="W104" s="1"/>
  <c r="U102"/>
  <c r="U104" s="1"/>
  <c r="S102"/>
  <c r="S104" s="1"/>
  <c r="O102"/>
  <c r="O104" s="1"/>
  <c r="K102"/>
  <c r="K104" s="1"/>
  <c r="G102"/>
  <c r="G104" s="1"/>
  <c r="E102"/>
  <c r="E104" s="1"/>
  <c r="Z98"/>
  <c r="Z100" s="1"/>
  <c r="V98"/>
  <c r="V100" s="1"/>
  <c r="N98"/>
  <c r="N100" s="1"/>
  <c r="J98"/>
  <c r="J100" s="1"/>
  <c r="F98"/>
  <c r="F100" s="1"/>
  <c r="AA95"/>
  <c r="AA97" s="1"/>
  <c r="W95"/>
  <c r="W97" s="1"/>
  <c r="U95"/>
  <c r="U97" s="1"/>
  <c r="S95"/>
  <c r="S97" s="1"/>
  <c r="O95"/>
  <c r="O97" s="1"/>
  <c r="K95"/>
  <c r="K97" s="1"/>
  <c r="G95"/>
  <c r="G97" s="1"/>
  <c r="Z92"/>
  <c r="Z94" s="1"/>
  <c r="V92"/>
  <c r="V94" s="1"/>
  <c r="T92"/>
  <c r="T94" s="1"/>
  <c r="R92"/>
  <c r="R94" s="1"/>
  <c r="N92"/>
  <c r="N94" s="1"/>
  <c r="J92"/>
  <c r="J94" s="1"/>
  <c r="F92"/>
  <c r="F94" s="1"/>
  <c r="AA89"/>
  <c r="AA91" s="1"/>
  <c r="W89"/>
  <c r="W91" s="1"/>
  <c r="U89"/>
  <c r="U91" s="1"/>
  <c r="S89"/>
  <c r="S91" s="1"/>
  <c r="O89"/>
  <c r="O91" s="1"/>
  <c r="K89"/>
  <c r="K91" s="1"/>
  <c r="G89"/>
  <c r="G91" s="1"/>
  <c r="E89"/>
  <c r="E91" s="1"/>
  <c r="AA86"/>
  <c r="AA88" s="1"/>
  <c r="Y86"/>
  <c r="Y88" s="1"/>
  <c r="W86"/>
  <c r="W88" s="1"/>
  <c r="U86"/>
  <c r="U88" s="1"/>
  <c r="S86"/>
  <c r="S88" s="1"/>
  <c r="Q86"/>
  <c r="Q88" s="1"/>
  <c r="O86"/>
  <c r="O88" s="1"/>
  <c r="K86"/>
  <c r="K88" s="1"/>
  <c r="I86"/>
  <c r="I88" s="1"/>
  <c r="E86"/>
  <c r="E88" s="1"/>
  <c r="Z83"/>
  <c r="Z85" s="1"/>
  <c r="X83"/>
  <c r="X85" s="1"/>
  <c r="V83"/>
  <c r="V85" s="1"/>
  <c r="T83"/>
  <c r="T85" s="1"/>
  <c r="H83"/>
  <c r="H85" s="1"/>
  <c r="D83"/>
  <c r="AA80"/>
  <c r="AA82" s="1"/>
  <c r="Y80"/>
  <c r="Y82" s="1"/>
  <c r="W80"/>
  <c r="W82" s="1"/>
  <c r="U80"/>
  <c r="U82" s="1"/>
  <c r="S80"/>
  <c r="S82" s="1"/>
  <c r="Q80"/>
  <c r="Q82" s="1"/>
  <c r="K80"/>
  <c r="K82" s="1"/>
  <c r="I80"/>
  <c r="I82" s="1"/>
  <c r="E80"/>
  <c r="E82" s="1"/>
  <c r="Z77"/>
  <c r="Z79" s="1"/>
  <c r="X77"/>
  <c r="X79" s="1"/>
  <c r="V77"/>
  <c r="V79" s="1"/>
  <c r="T77"/>
  <c r="T79" s="1"/>
  <c r="R77"/>
  <c r="R79" s="1"/>
  <c r="H77"/>
  <c r="H79" s="1"/>
  <c r="D77"/>
  <c r="AA74"/>
  <c r="AA76" s="1"/>
  <c r="Y74"/>
  <c r="Y76" s="1"/>
  <c r="W74"/>
  <c r="W76" s="1"/>
  <c r="U74"/>
  <c r="U76" s="1"/>
  <c r="S74"/>
  <c r="S76" s="1"/>
  <c r="Q74"/>
  <c r="Q76" s="1"/>
  <c r="K74"/>
  <c r="K76" s="1"/>
  <c r="F6"/>
  <c r="F8" s="1"/>
  <c r="H6"/>
  <c r="H8" s="1"/>
  <c r="J6"/>
  <c r="J8" s="1"/>
  <c r="N6"/>
  <c r="N8" s="1"/>
  <c r="P6"/>
  <c r="P8" s="1"/>
  <c r="R6"/>
  <c r="R8" s="1"/>
  <c r="T6"/>
  <c r="T8" s="1"/>
  <c r="V6"/>
  <c r="V8" s="1"/>
  <c r="X6"/>
  <c r="X8" s="1"/>
  <c r="Z6"/>
  <c r="Z8" s="1"/>
  <c r="F9"/>
  <c r="F11" s="1"/>
  <c r="J9"/>
  <c r="J11" s="1"/>
  <c r="N9"/>
  <c r="N11" s="1"/>
  <c r="R9"/>
  <c r="R11" s="1"/>
  <c r="V9"/>
  <c r="V11" s="1"/>
  <c r="X9"/>
  <c r="X11" s="1"/>
  <c r="Z9"/>
  <c r="Z11" s="1"/>
  <c r="F12"/>
  <c r="F14" s="1"/>
  <c r="J12"/>
  <c r="J14" s="1"/>
  <c r="N12"/>
  <c r="N14" s="1"/>
  <c r="R12"/>
  <c r="R14" s="1"/>
  <c r="V12"/>
  <c r="V14" s="1"/>
  <c r="X12"/>
  <c r="X14" s="1"/>
  <c r="Z12"/>
  <c r="Z14" s="1"/>
  <c r="F16"/>
  <c r="F18" s="1"/>
  <c r="J16"/>
  <c r="J18" s="1"/>
  <c r="N16"/>
  <c r="N18" s="1"/>
  <c r="R16"/>
  <c r="R18" s="1"/>
  <c r="T16"/>
  <c r="T18" s="1"/>
  <c r="Z16"/>
  <c r="Z18" s="1"/>
  <c r="F19"/>
  <c r="F21" s="1"/>
  <c r="J19"/>
  <c r="J21" s="1"/>
  <c r="N19"/>
  <c r="N21" s="1"/>
  <c r="R19"/>
  <c r="R21" s="1"/>
  <c r="T19"/>
  <c r="T21" s="1"/>
  <c r="Z19"/>
  <c r="Z21" s="1"/>
  <c r="E22"/>
  <c r="E24" s="1"/>
  <c r="G22"/>
  <c r="G24" s="1"/>
  <c r="I22"/>
  <c r="I24" s="1"/>
  <c r="K22"/>
  <c r="K24" s="1"/>
  <c r="O22"/>
  <c r="O24" s="1"/>
  <c r="S22"/>
  <c r="S24" s="1"/>
  <c r="U22"/>
  <c r="U24" s="1"/>
  <c r="W22"/>
  <c r="W24" s="1"/>
  <c r="Y22"/>
  <c r="Y24" s="1"/>
  <c r="AA22"/>
  <c r="AA24" s="1"/>
  <c r="E25"/>
  <c r="E27" s="1"/>
  <c r="G25"/>
  <c r="G27" s="1"/>
  <c r="I25"/>
  <c r="I27" s="1"/>
  <c r="K25"/>
  <c r="K27" s="1"/>
  <c r="O25"/>
  <c r="O27" s="1"/>
  <c r="Q25"/>
  <c r="Q27" s="1"/>
  <c r="S25"/>
  <c r="S27" s="1"/>
  <c r="U25"/>
  <c r="U27" s="1"/>
  <c r="W25"/>
  <c r="W27" s="1"/>
  <c r="Y25"/>
  <c r="Y27" s="1"/>
  <c r="AA25"/>
  <c r="AA27" s="1"/>
  <c r="E28"/>
  <c r="E30" s="1"/>
  <c r="I28"/>
  <c r="I30" s="1"/>
  <c r="K28"/>
  <c r="K30" s="1"/>
  <c r="Q28"/>
  <c r="Q30" s="1"/>
  <c r="S28"/>
  <c r="S30" s="1"/>
  <c r="U28"/>
  <c r="U30" s="1"/>
  <c r="W28"/>
  <c r="W30" s="1"/>
  <c r="Y28"/>
  <c r="Y30" s="1"/>
  <c r="AA28"/>
  <c r="AA30" s="1"/>
  <c r="E31"/>
  <c r="E33" s="1"/>
  <c r="I31"/>
  <c r="I33" s="1"/>
  <c r="K31"/>
  <c r="K33" s="1"/>
  <c r="Q31"/>
  <c r="Q33" s="1"/>
  <c r="S31"/>
  <c r="S33" s="1"/>
  <c r="U31"/>
  <c r="U33" s="1"/>
  <c r="W31"/>
  <c r="W33" s="1"/>
  <c r="Y31"/>
  <c r="Y33" s="1"/>
  <c r="AA31"/>
  <c r="AA33" s="1"/>
  <c r="E34"/>
  <c r="E36" s="1"/>
  <c r="I34"/>
  <c r="I36" s="1"/>
  <c r="K34"/>
  <c r="K36" s="1"/>
  <c r="Q34"/>
  <c r="Q36" s="1"/>
  <c r="S34"/>
  <c r="S36" s="1"/>
  <c r="U34"/>
  <c r="U36" s="1"/>
  <c r="W34"/>
  <c r="W36" s="1"/>
  <c r="Y34"/>
  <c r="Y36" s="1"/>
  <c r="AA34"/>
  <c r="AA36" s="1"/>
  <c r="E37"/>
  <c r="E39" s="1"/>
  <c r="I37"/>
  <c r="I39" s="1"/>
  <c r="K37"/>
  <c r="K39" s="1"/>
  <c r="Q37"/>
  <c r="Q39" s="1"/>
  <c r="S37"/>
  <c r="S39" s="1"/>
  <c r="U37"/>
  <c r="U39" s="1"/>
  <c r="W37"/>
  <c r="W39" s="1"/>
  <c r="Y37"/>
  <c r="Y39" s="1"/>
  <c r="AA37"/>
  <c r="AA39" s="1"/>
  <c r="E40"/>
  <c r="E42" s="1"/>
  <c r="I40"/>
  <c r="I42" s="1"/>
  <c r="K40"/>
  <c r="K42" s="1"/>
  <c r="O40"/>
  <c r="O42" s="1"/>
  <c r="Q40"/>
  <c r="Q42" s="1"/>
  <c r="S40"/>
  <c r="S42" s="1"/>
  <c r="U40"/>
  <c r="U42" s="1"/>
  <c r="W40"/>
  <c r="W42" s="1"/>
  <c r="Y40"/>
  <c r="Y42" s="1"/>
  <c r="AA40"/>
  <c r="AA42" s="1"/>
  <c r="E43"/>
  <c r="E45" s="1"/>
  <c r="I43"/>
  <c r="I45" s="1"/>
  <c r="K43"/>
  <c r="K45" s="1"/>
  <c r="O43"/>
  <c r="O45" s="1"/>
  <c r="Q43"/>
  <c r="Q45" s="1"/>
  <c r="S43"/>
  <c r="S45" s="1"/>
  <c r="U43"/>
  <c r="U45" s="1"/>
  <c r="W43"/>
  <c r="W45" s="1"/>
  <c r="Y43"/>
  <c r="Y45" s="1"/>
  <c r="AA43"/>
  <c r="AA45" s="1"/>
  <c r="E46"/>
  <c r="E48" s="1"/>
  <c r="I46"/>
  <c r="I48" s="1"/>
  <c r="K46"/>
  <c r="K48" s="1"/>
  <c r="O46"/>
  <c r="O48" s="1"/>
  <c r="S46"/>
  <c r="S48" s="1"/>
  <c r="U46"/>
  <c r="U48" s="1"/>
  <c r="W46"/>
  <c r="W48" s="1"/>
  <c r="Y46"/>
  <c r="Y48" s="1"/>
  <c r="AA46"/>
  <c r="AA48" s="1"/>
  <c r="I49"/>
  <c r="I51" s="1"/>
  <c r="K49"/>
  <c r="K51" s="1"/>
  <c r="O49"/>
  <c r="O51" s="1"/>
  <c r="S49"/>
  <c r="S51" s="1"/>
  <c r="U49"/>
  <c r="U51" s="1"/>
  <c r="W49"/>
  <c r="W51" s="1"/>
  <c r="Y49"/>
  <c r="Y51" s="1"/>
  <c r="AA49"/>
  <c r="AA51" s="1"/>
  <c r="J52"/>
  <c r="J54" s="1"/>
  <c r="N52"/>
  <c r="N54" s="1"/>
  <c r="R52"/>
  <c r="R54" s="1"/>
  <c r="T52"/>
  <c r="T54" s="1"/>
  <c r="V52"/>
  <c r="V54" s="1"/>
  <c r="Z52"/>
  <c r="Z54" s="1"/>
  <c r="K55"/>
  <c r="K57" s="1"/>
  <c r="O55"/>
  <c r="O57" s="1"/>
  <c r="S55"/>
  <c r="S57" s="1"/>
  <c r="U55"/>
  <c r="U57" s="1"/>
  <c r="W55"/>
  <c r="W57" s="1"/>
  <c r="AA55"/>
  <c r="AA57" s="1"/>
  <c r="N59"/>
  <c r="N61" s="1"/>
  <c r="R59"/>
  <c r="R61" s="1"/>
  <c r="T59"/>
  <c r="T61" s="1"/>
  <c r="V59"/>
  <c r="V61" s="1"/>
  <c r="Z59"/>
  <c r="Z61" s="1"/>
  <c r="E62"/>
  <c r="E64" s="1"/>
  <c r="I62"/>
  <c r="I64" s="1"/>
  <c r="K62"/>
  <c r="K64" s="1"/>
  <c r="O62"/>
  <c r="O64" s="1"/>
  <c r="S62"/>
  <c r="S64" s="1"/>
  <c r="U62"/>
  <c r="U64" s="1"/>
  <c r="W62"/>
  <c r="W64" s="1"/>
  <c r="AA62"/>
  <c r="AA64" s="1"/>
  <c r="J65"/>
  <c r="J67" s="1"/>
  <c r="N65"/>
  <c r="N67" s="1"/>
  <c r="R65"/>
  <c r="R67" s="1"/>
  <c r="T65"/>
  <c r="T67" s="1"/>
  <c r="V65"/>
  <c r="V67" s="1"/>
  <c r="Z65"/>
  <c r="Z67" s="1"/>
  <c r="E68"/>
  <c r="E70" s="1"/>
  <c r="G68"/>
  <c r="G70" s="1"/>
  <c r="I68"/>
  <c r="I70" s="1"/>
  <c r="K68"/>
  <c r="K70" s="1"/>
  <c r="S68"/>
  <c r="S70" s="1"/>
  <c r="U68"/>
  <c r="U70" s="1"/>
  <c r="W68"/>
  <c r="W70" s="1"/>
  <c r="Y68"/>
  <c r="Y70" s="1"/>
  <c r="AA68"/>
  <c r="AA70" s="1"/>
  <c r="D71"/>
  <c r="H71"/>
  <c r="H73" s="1"/>
  <c r="R71"/>
  <c r="R73" s="1"/>
  <c r="V71"/>
  <c r="V73" s="1"/>
  <c r="X71"/>
  <c r="X73" s="1"/>
  <c r="Z71"/>
  <c r="Z73" s="1"/>
  <c r="E74"/>
  <c r="E76" s="1"/>
  <c r="I74"/>
  <c r="I76" s="1"/>
  <c r="G6"/>
  <c r="G8" s="1"/>
  <c r="I6"/>
  <c r="I8" s="1"/>
  <c r="K6"/>
  <c r="K8" s="1"/>
  <c r="O6"/>
  <c r="O8" s="1"/>
  <c r="S6"/>
  <c r="S8" s="1"/>
  <c r="U6"/>
  <c r="U8" s="1"/>
  <c r="W6"/>
  <c r="W8" s="1"/>
  <c r="AA6"/>
  <c r="AA8" s="1"/>
  <c r="G9"/>
  <c r="G11" s="1"/>
  <c r="I9"/>
  <c r="I11" s="1"/>
  <c r="K9"/>
  <c r="K11" s="1"/>
  <c r="O9"/>
  <c r="O11" s="1"/>
  <c r="S9"/>
  <c r="S11" s="1"/>
  <c r="U9"/>
  <c r="U11" s="1"/>
  <c r="W9"/>
  <c r="W11" s="1"/>
  <c r="AA9"/>
  <c r="AA11" s="1"/>
  <c r="G12"/>
  <c r="G14" s="1"/>
  <c r="I12"/>
  <c r="I14" s="1"/>
  <c r="K12"/>
  <c r="K14" s="1"/>
  <c r="O12"/>
  <c r="O14" s="1"/>
  <c r="S12"/>
  <c r="S14" s="1"/>
  <c r="U12"/>
  <c r="U14" s="1"/>
  <c r="W12"/>
  <c r="W14" s="1"/>
  <c r="AA12"/>
  <c r="AA14" s="1"/>
  <c r="E16"/>
  <c r="E18" s="1"/>
  <c r="G16"/>
  <c r="G18" s="1"/>
  <c r="K16"/>
  <c r="K18" s="1"/>
  <c r="O16"/>
  <c r="O18" s="1"/>
  <c r="S16"/>
  <c r="S18" s="1"/>
  <c r="U16"/>
  <c r="U18" s="1"/>
  <c r="W16"/>
  <c r="W18" s="1"/>
  <c r="Y16"/>
  <c r="Y18" s="1"/>
  <c r="AA16"/>
  <c r="AA18" s="1"/>
  <c r="E19"/>
  <c r="E21" s="1"/>
  <c r="G19"/>
  <c r="G21" s="1"/>
  <c r="K19"/>
  <c r="K21" s="1"/>
  <c r="O19"/>
  <c r="O21" s="1"/>
  <c r="S19"/>
  <c r="S21" s="1"/>
  <c r="U19"/>
  <c r="U21" s="1"/>
  <c r="W19"/>
  <c r="W21" s="1"/>
  <c r="Y19"/>
  <c r="Y21" s="1"/>
  <c r="AA19"/>
  <c r="AA21" s="1"/>
  <c r="R22"/>
  <c r="R24" s="1"/>
  <c r="V22"/>
  <c r="V24" s="1"/>
  <c r="R25"/>
  <c r="R27" s="1"/>
  <c r="V25"/>
  <c r="V27" s="1"/>
  <c r="X25"/>
  <c r="X27" s="1"/>
  <c r="D28"/>
  <c r="H28"/>
  <c r="H30" s="1"/>
  <c r="J28"/>
  <c r="J30" s="1"/>
  <c r="P28"/>
  <c r="P30" s="1"/>
  <c r="R28"/>
  <c r="R30" s="1"/>
  <c r="T28"/>
  <c r="T30" s="1"/>
  <c r="V28"/>
  <c r="V30" s="1"/>
  <c r="X28"/>
  <c r="X30" s="1"/>
  <c r="Z28"/>
  <c r="Z30" s="1"/>
  <c r="D31"/>
  <c r="H31"/>
  <c r="H33" s="1"/>
  <c r="J31"/>
  <c r="J33" s="1"/>
  <c r="P31"/>
  <c r="P33" s="1"/>
  <c r="R31"/>
  <c r="R33" s="1"/>
  <c r="T31"/>
  <c r="T33" s="1"/>
  <c r="V31"/>
  <c r="V33" s="1"/>
  <c r="X31"/>
  <c r="X33" s="1"/>
  <c r="Z31"/>
  <c r="Z33" s="1"/>
  <c r="D34"/>
  <c r="H34"/>
  <c r="H36" s="1"/>
  <c r="P34"/>
  <c r="P36" s="1"/>
  <c r="R34"/>
  <c r="R36" s="1"/>
  <c r="T34"/>
  <c r="T36" s="1"/>
  <c r="V34"/>
  <c r="V36" s="1"/>
  <c r="X34"/>
  <c r="X36" s="1"/>
  <c r="Z34"/>
  <c r="Z36" s="1"/>
  <c r="D37"/>
  <c r="H37"/>
  <c r="H39" s="1"/>
  <c r="P37"/>
  <c r="P39" s="1"/>
  <c r="R37"/>
  <c r="R39" s="1"/>
  <c r="T37"/>
  <c r="T39" s="1"/>
  <c r="V37"/>
  <c r="V39" s="1"/>
  <c r="X37"/>
  <c r="X39" s="1"/>
  <c r="Z37"/>
  <c r="Z39" s="1"/>
  <c r="D40"/>
  <c r="H40"/>
  <c r="H42" s="1"/>
  <c r="P40"/>
  <c r="P42" s="1"/>
  <c r="R40"/>
  <c r="R42" s="1"/>
  <c r="T40"/>
  <c r="T42" s="1"/>
  <c r="X40"/>
  <c r="X42" s="1"/>
  <c r="Z40"/>
  <c r="Z42" s="1"/>
  <c r="D43"/>
  <c r="H43"/>
  <c r="H45" s="1"/>
  <c r="P43"/>
  <c r="P45" s="1"/>
  <c r="R43"/>
  <c r="R45" s="1"/>
  <c r="T43"/>
  <c r="T45" s="1"/>
  <c r="X43"/>
  <c r="X45" s="1"/>
  <c r="Z43"/>
  <c r="Z45" s="1"/>
  <c r="J46"/>
  <c r="J48" s="1"/>
  <c r="N46"/>
  <c r="N48" s="1"/>
  <c r="R46"/>
  <c r="R48" s="1"/>
  <c r="T46"/>
  <c r="T48" s="1"/>
  <c r="V46"/>
  <c r="V48" s="1"/>
  <c r="Z46"/>
  <c r="Z48" s="1"/>
  <c r="D49"/>
  <c r="J49"/>
  <c r="J51" s="1"/>
  <c r="N49"/>
  <c r="N51" s="1"/>
  <c r="R49"/>
  <c r="R51" s="1"/>
  <c r="T49"/>
  <c r="T51" s="1"/>
  <c r="V49"/>
  <c r="V51" s="1"/>
  <c r="Z49"/>
  <c r="Z51" s="1"/>
  <c r="K52"/>
  <c r="K54" s="1"/>
  <c r="O52"/>
  <c r="O54" s="1"/>
  <c r="S52"/>
  <c r="S54" s="1"/>
  <c r="U52"/>
  <c r="U54" s="1"/>
  <c r="W52"/>
  <c r="W54" s="1"/>
  <c r="AA52"/>
  <c r="AA54" s="1"/>
  <c r="J55"/>
  <c r="J57" s="1"/>
  <c r="N55"/>
  <c r="N57" s="1"/>
  <c r="R55"/>
  <c r="R57" s="1"/>
  <c r="T55"/>
  <c r="T57" s="1"/>
  <c r="V55"/>
  <c r="V57" s="1"/>
  <c r="Z55"/>
  <c r="Z57" s="1"/>
  <c r="E59"/>
  <c r="E61" s="1"/>
  <c r="I59"/>
  <c r="I61" s="1"/>
  <c r="K59"/>
  <c r="K61" s="1"/>
  <c r="O59"/>
  <c r="O61" s="1"/>
  <c r="S59"/>
  <c r="S61" s="1"/>
  <c r="U59"/>
  <c r="U61" s="1"/>
  <c r="W59"/>
  <c r="W61" s="1"/>
  <c r="AA59"/>
  <c r="AA61" s="1"/>
  <c r="N62"/>
  <c r="N64" s="1"/>
  <c r="R62"/>
  <c r="R64" s="1"/>
  <c r="T62"/>
  <c r="T64" s="1"/>
  <c r="V62"/>
  <c r="V64" s="1"/>
  <c r="Z62"/>
  <c r="Z64" s="1"/>
  <c r="E65"/>
  <c r="E67" s="1"/>
  <c r="G65"/>
  <c r="G67" s="1"/>
  <c r="I65"/>
  <c r="I67" s="1"/>
  <c r="K65"/>
  <c r="K67" s="1"/>
  <c r="S65"/>
  <c r="S67" s="1"/>
  <c r="U65"/>
  <c r="U67" s="1"/>
  <c r="W65"/>
  <c r="W67" s="1"/>
  <c r="AA65"/>
  <c r="AA67" s="1"/>
  <c r="J68"/>
  <c r="J70" s="1"/>
  <c r="N68"/>
  <c r="N70" s="1"/>
  <c r="R68"/>
  <c r="R70" s="1"/>
  <c r="T68"/>
  <c r="T70" s="1"/>
  <c r="V68"/>
  <c r="V70" s="1"/>
  <c r="Z68"/>
  <c r="Z70" s="1"/>
  <c r="E71"/>
  <c r="E73" s="1"/>
  <c r="I71"/>
  <c r="I73" s="1"/>
  <c r="K71"/>
  <c r="K73" s="1"/>
  <c r="Q71"/>
  <c r="Q73" s="1"/>
  <c r="S71"/>
  <c r="S73" s="1"/>
  <c r="U71"/>
  <c r="U73" s="1"/>
  <c r="W71"/>
  <c r="W73" s="1"/>
  <c r="Y71"/>
  <c r="Y73" s="1"/>
  <c r="AA71"/>
  <c r="AA73" s="1"/>
  <c r="D74"/>
  <c r="H74"/>
  <c r="H76" s="1"/>
  <c r="AA3"/>
  <c r="Y3"/>
  <c r="W3"/>
  <c r="U3"/>
  <c r="S3"/>
  <c r="Q3"/>
  <c r="O3"/>
  <c r="K3"/>
  <c r="I3"/>
  <c r="G3"/>
  <c r="E3"/>
  <c r="Z3"/>
  <c r="X3"/>
  <c r="V3"/>
  <c r="T3"/>
  <c r="R3"/>
  <c r="P3"/>
  <c r="N3"/>
  <c r="J3"/>
  <c r="F47" i="7"/>
  <c r="D25"/>
  <c r="D6"/>
  <c r="H22"/>
  <c r="H34"/>
  <c r="G12"/>
  <c r="I25"/>
  <c r="E28"/>
  <c r="E12"/>
  <c r="I9"/>
  <c r="B3"/>
  <c r="D28"/>
  <c r="G6"/>
  <c r="F31"/>
  <c r="E9"/>
  <c r="D31"/>
  <c r="D19"/>
  <c r="F28"/>
  <c r="G31"/>
  <c r="E31"/>
  <c r="H43"/>
  <c r="H46"/>
  <c r="H37"/>
  <c r="I22"/>
  <c r="G15"/>
  <c r="E37"/>
  <c r="H6"/>
  <c r="E43"/>
  <c r="E15"/>
  <c r="E22"/>
  <c r="F15"/>
  <c r="E40"/>
  <c r="F9"/>
  <c r="F46"/>
  <c r="E19"/>
  <c r="D22"/>
  <c r="B49"/>
  <c r="H15"/>
  <c r="I19"/>
  <c r="D12"/>
  <c r="G37"/>
  <c r="F25"/>
  <c r="F22"/>
  <c r="D46"/>
  <c r="F34"/>
  <c r="H19"/>
  <c r="D43"/>
  <c r="D9"/>
  <c r="G40"/>
  <c r="H28"/>
  <c r="H25"/>
  <c r="G28"/>
  <c r="E25"/>
  <c r="G19"/>
  <c r="I6"/>
  <c r="H40"/>
  <c r="I12"/>
  <c r="I15"/>
  <c r="H12"/>
  <c r="G25"/>
  <c r="F12"/>
  <c r="F6"/>
  <c r="D15"/>
  <c r="F43"/>
  <c r="F19"/>
  <c r="D40"/>
  <c r="F40"/>
  <c r="G22"/>
  <c r="I28"/>
  <c r="E46"/>
  <c r="G34"/>
  <c r="D34"/>
  <c r="G9"/>
  <c r="D37"/>
  <c r="H9"/>
  <c r="H31"/>
  <c r="AR190" i="4" l="1"/>
  <c r="AR61"/>
  <c r="BF227"/>
  <c r="BF224"/>
  <c r="D260"/>
  <c r="BF260" s="1"/>
  <c r="AR257"/>
  <c r="BG257" s="1"/>
  <c r="AR251"/>
  <c r="BG251" s="1"/>
  <c r="AR245"/>
  <c r="BG245" s="1"/>
  <c r="AR239"/>
  <c r="BG239" s="1"/>
  <c r="AR233"/>
  <c r="BG233" s="1"/>
  <c r="BG224"/>
  <c r="AR226"/>
  <c r="BG218"/>
  <c r="AR220"/>
  <c r="AR214"/>
  <c r="AR208"/>
  <c r="AR202"/>
  <c r="AR196"/>
  <c r="AR183"/>
  <c r="BG181" s="1"/>
  <c r="AR177"/>
  <c r="BG175" s="1"/>
  <c r="AR171"/>
  <c r="AR165"/>
  <c r="AR159"/>
  <c r="AR153"/>
  <c r="AR147"/>
  <c r="AR140"/>
  <c r="AR134"/>
  <c r="AR128"/>
  <c r="AR122"/>
  <c r="AR116"/>
  <c r="AR110"/>
  <c r="AR104"/>
  <c r="AR97"/>
  <c r="AR91"/>
  <c r="AR85"/>
  <c r="AR79"/>
  <c r="AR73"/>
  <c r="AR67"/>
  <c r="AR54"/>
  <c r="BG52" s="1"/>
  <c r="AR48"/>
  <c r="BG46" s="1"/>
  <c r="BB128"/>
  <c r="BB122"/>
  <c r="BB116"/>
  <c r="AR24"/>
  <c r="BG22" s="1"/>
  <c r="AR18"/>
  <c r="BG16" s="1"/>
  <c r="AR11"/>
  <c r="BG9" s="1"/>
  <c r="AR5"/>
  <c r="BG3" s="1"/>
  <c r="BB196"/>
  <c r="BB190"/>
  <c r="BG188" s="1"/>
  <c r="BB104"/>
  <c r="BC100"/>
  <c r="BB94"/>
  <c r="BB88"/>
  <c r="BB82"/>
  <c r="BB76"/>
  <c r="BB70"/>
  <c r="BB64"/>
  <c r="BB45"/>
  <c r="BG43" s="1"/>
  <c r="BB39"/>
  <c r="BB33"/>
  <c r="BB8"/>
  <c r="BG6" s="1"/>
  <c r="D257"/>
  <c r="BF257" s="1"/>
  <c r="BF218"/>
  <c r="AL18"/>
  <c r="AR260"/>
  <c r="BG260" s="1"/>
  <c r="AR254"/>
  <c r="BG254" s="1"/>
  <c r="AR248"/>
  <c r="BG248" s="1"/>
  <c r="AR242"/>
  <c r="BG242" s="1"/>
  <c r="AR236"/>
  <c r="BG236" s="1"/>
  <c r="BG227"/>
  <c r="AR229"/>
  <c r="BG229" s="1"/>
  <c r="BG221"/>
  <c r="AR223"/>
  <c r="BG215"/>
  <c r="AR217"/>
  <c r="AR211"/>
  <c r="AR205"/>
  <c r="AR199"/>
  <c r="AR193"/>
  <c r="AR186"/>
  <c r="BG184" s="1"/>
  <c r="AR180"/>
  <c r="BG178" s="1"/>
  <c r="AR174"/>
  <c r="AR168"/>
  <c r="AR162"/>
  <c r="AR156"/>
  <c r="AR150"/>
  <c r="AR143"/>
  <c r="AR137"/>
  <c r="BG135" s="1"/>
  <c r="AR131"/>
  <c r="AR125"/>
  <c r="AR119"/>
  <c r="AR113"/>
  <c r="AR107"/>
  <c r="AR100"/>
  <c r="AR94"/>
  <c r="AR88"/>
  <c r="AR82"/>
  <c r="AR76"/>
  <c r="AR70"/>
  <c r="AR64"/>
  <c r="AR57"/>
  <c r="BG55" s="1"/>
  <c r="AR51"/>
  <c r="BG49" s="1"/>
  <c r="AR27"/>
  <c r="BB131"/>
  <c r="BB125"/>
  <c r="BB119"/>
  <c r="AR21"/>
  <c r="AR14"/>
  <c r="BG12" s="1"/>
  <c r="BB199"/>
  <c r="BB193"/>
  <c r="BC97"/>
  <c r="BB91"/>
  <c r="BB85"/>
  <c r="BB79"/>
  <c r="BB73"/>
  <c r="BB67"/>
  <c r="BB61"/>
  <c r="BB42"/>
  <c r="BB36"/>
  <c r="BB30"/>
  <c r="AH14"/>
  <c r="AH11"/>
  <c r="AH8"/>
  <c r="AH5"/>
  <c r="AB137"/>
  <c r="AB134"/>
  <c r="E5"/>
  <c r="E8"/>
  <c r="D254"/>
  <c r="D251"/>
  <c r="D51"/>
  <c r="D45"/>
  <c r="D42"/>
  <c r="D39"/>
  <c r="D36"/>
  <c r="D33"/>
  <c r="D30"/>
  <c r="D73"/>
  <c r="D119"/>
  <c r="D82"/>
  <c r="D88"/>
  <c r="D116"/>
  <c r="D162"/>
  <c r="D186"/>
  <c r="D205"/>
  <c r="D208"/>
  <c r="D211"/>
  <c r="D217"/>
  <c r="D220"/>
  <c r="D223"/>
  <c r="D226"/>
  <c r="D233"/>
  <c r="D242"/>
  <c r="D248"/>
  <c r="D76"/>
  <c r="D79"/>
  <c r="D85"/>
  <c r="D125"/>
  <c r="D131"/>
  <c r="D122"/>
  <c r="D128"/>
  <c r="D159"/>
  <c r="D165"/>
  <c r="D171"/>
  <c r="D202"/>
  <c r="D214"/>
  <c r="D168"/>
  <c r="D174"/>
  <c r="D183"/>
  <c r="D229"/>
  <c r="D236"/>
  <c r="D239"/>
  <c r="D245"/>
  <c r="F93" i="7"/>
  <c r="A218" i="4"/>
  <c r="I51" i="7"/>
  <c r="I65"/>
  <c r="I73"/>
  <c r="I69"/>
  <c r="I56"/>
  <c r="I57"/>
  <c r="I13"/>
  <c r="I10"/>
  <c r="I24"/>
  <c r="I71"/>
  <c r="I8"/>
  <c r="I64"/>
  <c r="I59"/>
  <c r="I14"/>
  <c r="I20"/>
  <c r="I58"/>
  <c r="I60"/>
  <c r="I55"/>
  <c r="I70"/>
  <c r="I17"/>
  <c r="I27"/>
  <c r="I26"/>
  <c r="I21"/>
  <c r="I53"/>
  <c r="I61"/>
  <c r="I5"/>
  <c r="I67"/>
  <c r="I72"/>
  <c r="I66"/>
  <c r="I68"/>
  <c r="I50"/>
  <c r="I74"/>
  <c r="I18"/>
  <c r="I52"/>
  <c r="I54"/>
  <c r="A49"/>
  <c r="I63"/>
  <c r="I7"/>
  <c r="I23"/>
  <c r="I11"/>
  <c r="I4"/>
  <c r="BG98" i="4" l="1"/>
  <c r="BG59"/>
  <c r="BG92"/>
  <c r="BG89"/>
  <c r="BG95"/>
  <c r="BG68"/>
  <c r="BG80"/>
  <c r="BG105"/>
  <c r="BG117"/>
  <c r="BG129"/>
  <c r="BG141"/>
  <c r="BG154"/>
  <c r="BG166"/>
  <c r="BG191"/>
  <c r="BG203"/>
  <c r="BG71"/>
  <c r="BG83"/>
  <c r="BG108"/>
  <c r="BG120"/>
  <c r="BG132"/>
  <c r="BG145"/>
  <c r="BG157"/>
  <c r="BG169"/>
  <c r="BG200"/>
  <c r="BG212"/>
  <c r="BG62"/>
  <c r="BG74"/>
  <c r="BG86"/>
  <c r="BG111"/>
  <c r="BG123"/>
  <c r="BG148"/>
  <c r="BG160"/>
  <c r="BG172"/>
  <c r="BG197"/>
  <c r="BG209"/>
  <c r="BG65"/>
  <c r="BG77"/>
  <c r="BG102"/>
  <c r="BG114"/>
  <c r="BG126"/>
  <c r="BG138"/>
  <c r="BG151"/>
  <c r="BG163"/>
  <c r="BG194"/>
  <c r="BG206"/>
  <c r="C258"/>
  <c r="C255"/>
  <c r="BG31"/>
  <c r="BG37"/>
  <c r="BG28"/>
  <c r="BG34"/>
  <c r="BG40"/>
  <c r="BG255"/>
  <c r="BG243"/>
  <c r="BG240"/>
  <c r="C246"/>
  <c r="BF248"/>
  <c r="BG252"/>
  <c r="BG231"/>
  <c r="BG237"/>
  <c r="BG249"/>
  <c r="C227"/>
  <c r="C249"/>
  <c r="BF251"/>
  <c r="C243"/>
  <c r="BF245"/>
  <c r="C224"/>
  <c r="C218"/>
  <c r="C252"/>
  <c r="BF254"/>
  <c r="BG19"/>
  <c r="BG25"/>
  <c r="BG234"/>
  <c r="BG246"/>
  <c r="BG258"/>
  <c r="A175"/>
  <c r="A132"/>
  <c r="A89"/>
  <c r="A46"/>
  <c r="C1" l="1"/>
  <c r="BE17" l="1"/>
  <c r="BE35"/>
  <c r="BE53"/>
  <c r="BE72"/>
  <c r="BE90"/>
  <c r="BE109"/>
  <c r="BE127"/>
  <c r="BE146"/>
  <c r="BE164"/>
  <c r="BE182"/>
  <c r="BE201"/>
  <c r="BE219"/>
  <c r="BE238"/>
  <c r="BE256"/>
  <c r="BC17"/>
  <c r="BC35"/>
  <c r="BC53"/>
  <c r="BC72"/>
  <c r="BC90"/>
  <c r="BC109"/>
  <c r="BC127"/>
  <c r="BC146"/>
  <c r="BC164"/>
  <c r="BC182"/>
  <c r="BC201"/>
  <c r="BC219"/>
  <c r="BC238"/>
  <c r="BC256"/>
  <c r="BA4"/>
  <c r="AS10"/>
  <c r="AU13"/>
  <c r="AW17"/>
  <c r="AY20"/>
  <c r="BA23"/>
  <c r="AS29"/>
  <c r="AU32"/>
  <c r="AW35"/>
  <c r="AY38"/>
  <c r="BA41"/>
  <c r="AS47"/>
  <c r="AU50"/>
  <c r="AW53"/>
  <c r="AY56"/>
  <c r="BA60"/>
  <c r="AS66"/>
  <c r="AU69"/>
  <c r="AW72"/>
  <c r="AY75"/>
  <c r="BA78"/>
  <c r="AS84"/>
  <c r="AU87"/>
  <c r="AW90"/>
  <c r="AY93"/>
  <c r="BA96"/>
  <c r="AS103"/>
  <c r="AU106"/>
  <c r="AW109"/>
  <c r="AY112"/>
  <c r="BA115"/>
  <c r="AS121"/>
  <c r="AU124"/>
  <c r="AW127"/>
  <c r="AY130"/>
  <c r="BA133"/>
  <c r="AS139"/>
  <c r="AU142"/>
  <c r="AW146"/>
  <c r="AY149"/>
  <c r="BA152"/>
  <c r="AS158"/>
  <c r="AU161"/>
  <c r="AW164"/>
  <c r="AY167"/>
  <c r="BA170"/>
  <c r="AS176"/>
  <c r="AU179"/>
  <c r="AW182"/>
  <c r="AY185"/>
  <c r="BA189"/>
  <c r="AS195"/>
  <c r="AU198"/>
  <c r="AW201"/>
  <c r="AY204"/>
  <c r="BA207"/>
  <c r="AS213"/>
  <c r="BD20"/>
  <c r="BD38"/>
  <c r="BD56"/>
  <c r="BD75"/>
  <c r="BD93"/>
  <c r="BD112"/>
  <c r="BD130"/>
  <c r="BD149"/>
  <c r="BD167"/>
  <c r="BD185"/>
  <c r="BD204"/>
  <c r="BD222"/>
  <c r="BD241"/>
  <c r="BD259"/>
  <c r="BB20"/>
  <c r="BB38"/>
  <c r="BB56"/>
  <c r="BB75"/>
  <c r="BB93"/>
  <c r="BB112"/>
  <c r="BB130"/>
  <c r="BB149"/>
  <c r="BB167"/>
  <c r="BB185"/>
  <c r="BB204"/>
  <c r="BB222"/>
  <c r="BB241"/>
  <c r="BB259"/>
  <c r="AR7"/>
  <c r="AT10"/>
  <c r="AV13"/>
  <c r="AX17"/>
  <c r="AZ20"/>
  <c r="AR26"/>
  <c r="AT29"/>
  <c r="AV32"/>
  <c r="AX35"/>
  <c r="AZ38"/>
  <c r="AR44"/>
  <c r="AT47"/>
  <c r="AV50"/>
  <c r="AX53"/>
  <c r="AZ56"/>
  <c r="AR63"/>
  <c r="AT66"/>
  <c r="AV69"/>
  <c r="AX72"/>
  <c r="AZ75"/>
  <c r="AR81"/>
  <c r="AT84"/>
  <c r="AV87"/>
  <c r="AX90"/>
  <c r="AZ93"/>
  <c r="AR99"/>
  <c r="AT103"/>
  <c r="AV106"/>
  <c r="AX109"/>
  <c r="AZ112"/>
  <c r="AR118"/>
  <c r="AT121"/>
  <c r="AV124"/>
  <c r="AX127"/>
  <c r="AZ130"/>
  <c r="AR136"/>
  <c r="AT139"/>
  <c r="AV142"/>
  <c r="AX146"/>
  <c r="AZ149"/>
  <c r="AR155"/>
  <c r="AT158"/>
  <c r="AV161"/>
  <c r="AX164"/>
  <c r="AZ167"/>
  <c r="AR173"/>
  <c r="AT176"/>
  <c r="AV179"/>
  <c r="AX182"/>
  <c r="AZ185"/>
  <c r="AR192"/>
  <c r="AT195"/>
  <c r="AV198"/>
  <c r="AX201"/>
  <c r="AZ204"/>
  <c r="AR210"/>
  <c r="AT213"/>
  <c r="BD4"/>
  <c r="BD23"/>
  <c r="BD41"/>
  <c r="BD60"/>
  <c r="BD78"/>
  <c r="BD96"/>
  <c r="BD115"/>
  <c r="BD133"/>
  <c r="BD152"/>
  <c r="BD170"/>
  <c r="BD189"/>
  <c r="BD207"/>
  <c r="BD225"/>
  <c r="BD244"/>
  <c r="BE4"/>
  <c r="BD7"/>
  <c r="BD26"/>
  <c r="BD44"/>
  <c r="BD63"/>
  <c r="BD81"/>
  <c r="BD99"/>
  <c r="BD118"/>
  <c r="BD136"/>
  <c r="BD155"/>
  <c r="BD173"/>
  <c r="BD192"/>
  <c r="BD210"/>
  <c r="BD228"/>
  <c r="BD247"/>
  <c r="BB7"/>
  <c r="BB26"/>
  <c r="BB44"/>
  <c r="BB63"/>
  <c r="BB81"/>
  <c r="BB99"/>
  <c r="BB118"/>
  <c r="BB136"/>
  <c r="BB155"/>
  <c r="BB173"/>
  <c r="BB192"/>
  <c r="BB210"/>
  <c r="BB228"/>
  <c r="BB247"/>
  <c r="AT4"/>
  <c r="AV7"/>
  <c r="AX10"/>
  <c r="AZ13"/>
  <c r="AR20"/>
  <c r="AT23"/>
  <c r="AV26"/>
  <c r="AX29"/>
  <c r="AZ32"/>
  <c r="AR38"/>
  <c r="AT41"/>
  <c r="AV44"/>
  <c r="AX47"/>
  <c r="AZ50"/>
  <c r="AR56"/>
  <c r="AT60"/>
  <c r="AV63"/>
  <c r="AX66"/>
  <c r="AZ69"/>
  <c r="AR75"/>
  <c r="AT78"/>
  <c r="AV81"/>
  <c r="AX84"/>
  <c r="AZ87"/>
  <c r="AR93"/>
  <c r="AT96"/>
  <c r="AV99"/>
  <c r="AX103"/>
  <c r="AZ106"/>
  <c r="AR112"/>
  <c r="AT115"/>
  <c r="AV118"/>
  <c r="AX121"/>
  <c r="AZ124"/>
  <c r="AR130"/>
  <c r="AT133"/>
  <c r="AV136"/>
  <c r="AX139"/>
  <c r="AZ142"/>
  <c r="AR149"/>
  <c r="AT152"/>
  <c r="AV155"/>
  <c r="AX158"/>
  <c r="AZ161"/>
  <c r="AR167"/>
  <c r="AT170"/>
  <c r="AV173"/>
  <c r="AX176"/>
  <c r="AZ179"/>
  <c r="AR185"/>
  <c r="AT189"/>
  <c r="AV192"/>
  <c r="AX195"/>
  <c r="AZ198"/>
  <c r="AR204"/>
  <c r="AT207"/>
  <c r="AV210"/>
  <c r="BD17"/>
  <c r="BD47"/>
  <c r="BD72"/>
  <c r="BD103"/>
  <c r="BD127"/>
  <c r="BD158"/>
  <c r="BD182"/>
  <c r="BD213"/>
  <c r="BD238"/>
  <c r="BC7"/>
  <c r="BB32"/>
  <c r="BC56"/>
  <c r="BC81"/>
  <c r="BB106"/>
  <c r="BC130"/>
  <c r="BC155"/>
  <c r="BB179"/>
  <c r="BC204"/>
  <c r="BC228"/>
  <c r="BB253"/>
  <c r="AS7"/>
  <c r="AY10"/>
  <c r="AT17"/>
  <c r="BA20"/>
  <c r="AW26"/>
  <c r="AR32"/>
  <c r="AY35"/>
  <c r="AU41"/>
  <c r="AZ44"/>
  <c r="AW50"/>
  <c r="AS56"/>
  <c r="AX60"/>
  <c r="AU66"/>
  <c r="BA69"/>
  <c r="AV75"/>
  <c r="AS81"/>
  <c r="AY84"/>
  <c r="AT90"/>
  <c r="BA93"/>
  <c r="AW99"/>
  <c r="AR106"/>
  <c r="AY109"/>
  <c r="BE20"/>
  <c r="BE23"/>
  <c r="BE26"/>
  <c r="BE50"/>
  <c r="BE81"/>
  <c r="BE106"/>
  <c r="BE136"/>
  <c r="BE161"/>
  <c r="BE192"/>
  <c r="BE216"/>
  <c r="BE247"/>
  <c r="BB13"/>
  <c r="BC38"/>
  <c r="BC63"/>
  <c r="BB87"/>
  <c r="BC112"/>
  <c r="BC136"/>
  <c r="BB161"/>
  <c r="BC185"/>
  <c r="BC210"/>
  <c r="BB235"/>
  <c r="BC259"/>
  <c r="AW7"/>
  <c r="AR13"/>
  <c r="AY17"/>
  <c r="AU23"/>
  <c r="AZ26"/>
  <c r="AW32"/>
  <c r="AS38"/>
  <c r="AX41"/>
  <c r="AU47"/>
  <c r="BA50"/>
  <c r="AV56"/>
  <c r="AS63"/>
  <c r="AY66"/>
  <c r="AT72"/>
  <c r="BA75"/>
  <c r="AW81"/>
  <c r="AR87"/>
  <c r="AY90"/>
  <c r="AU96"/>
  <c r="AZ99"/>
  <c r="AW106"/>
  <c r="AS112"/>
  <c r="AX115"/>
  <c r="AU121"/>
  <c r="BA124"/>
  <c r="AV130"/>
  <c r="AS136"/>
  <c r="AY139"/>
  <c r="AT146"/>
  <c r="BA149"/>
  <c r="AW155"/>
  <c r="AR161"/>
  <c r="AY164"/>
  <c r="AU170"/>
  <c r="AZ173"/>
  <c r="AW179"/>
  <c r="AS185"/>
  <c r="AX189"/>
  <c r="AU195"/>
  <c r="BA198"/>
  <c r="AV204"/>
  <c r="AS210"/>
  <c r="AX213"/>
  <c r="AZ216"/>
  <c r="AR222"/>
  <c r="AT225"/>
  <c r="AV228"/>
  <c r="AX232"/>
  <c r="AZ235"/>
  <c r="AR241"/>
  <c r="AT244"/>
  <c r="AV247"/>
  <c r="AX250"/>
  <c r="AZ253"/>
  <c r="AR259"/>
  <c r="AL4"/>
  <c r="AP7"/>
  <c r="AL13"/>
  <c r="AP17"/>
  <c r="AL23"/>
  <c r="AP26"/>
  <c r="AL32"/>
  <c r="AP35"/>
  <c r="AL41"/>
  <c r="AP44"/>
  <c r="BD29"/>
  <c r="BD53"/>
  <c r="BD84"/>
  <c r="BD109"/>
  <c r="BD139"/>
  <c r="BD164"/>
  <c r="BD195"/>
  <c r="BD219"/>
  <c r="BD250"/>
  <c r="BC13"/>
  <c r="BB41"/>
  <c r="BB66"/>
  <c r="BC87"/>
  <c r="BB115"/>
  <c r="BB139"/>
  <c r="BC161"/>
  <c r="BB189"/>
  <c r="BB213"/>
  <c r="BC235"/>
  <c r="AR4"/>
  <c r="AX7"/>
  <c r="AS13"/>
  <c r="AZ17"/>
  <c r="AV23"/>
  <c r="BA26"/>
  <c r="AX32"/>
  <c r="AT38"/>
  <c r="AY41"/>
  <c r="AV47"/>
  <c r="AR53"/>
  <c r="AW56"/>
  <c r="AT63"/>
  <c r="AZ66"/>
  <c r="AU72"/>
  <c r="AR78"/>
  <c r="AX81"/>
  <c r="AS87"/>
  <c r="AZ90"/>
  <c r="AV96"/>
  <c r="BA99"/>
  <c r="AX106"/>
  <c r="AT112"/>
  <c r="AY115"/>
  <c r="AV121"/>
  <c r="AR127"/>
  <c r="AW130"/>
  <c r="AT136"/>
  <c r="AZ139"/>
  <c r="AU146"/>
  <c r="AR152"/>
  <c r="AX155"/>
  <c r="AS161"/>
  <c r="AZ164"/>
  <c r="AV170"/>
  <c r="BA173"/>
  <c r="AX179"/>
  <c r="AT185"/>
  <c r="AY189"/>
  <c r="AV195"/>
  <c r="AR201"/>
  <c r="AW204"/>
  <c r="AT210"/>
  <c r="AY213"/>
  <c r="BA216"/>
  <c r="AS222"/>
  <c r="AU225"/>
  <c r="AW228"/>
  <c r="AY232"/>
  <c r="BA235"/>
  <c r="AS241"/>
  <c r="AU244"/>
  <c r="AW247"/>
  <c r="AY250"/>
  <c r="BA253"/>
  <c r="AS259"/>
  <c r="AM4"/>
  <c r="AQ7"/>
  <c r="AM13"/>
  <c r="AQ17"/>
  <c r="AM23"/>
  <c r="AQ26"/>
  <c r="BE29"/>
  <c r="BE56"/>
  <c r="BE84"/>
  <c r="BE112"/>
  <c r="BE139"/>
  <c r="BE167"/>
  <c r="BE195"/>
  <c r="BE222"/>
  <c r="BE250"/>
  <c r="BB17"/>
  <c r="BC41"/>
  <c r="BC66"/>
  <c r="BB90"/>
  <c r="BC115"/>
  <c r="BC139"/>
  <c r="BB164"/>
  <c r="BC189"/>
  <c r="BC213"/>
  <c r="BB238"/>
  <c r="AS4"/>
  <c r="AY7"/>
  <c r="AT13"/>
  <c r="BA17"/>
  <c r="AW23"/>
  <c r="AR29"/>
  <c r="AY32"/>
  <c r="AU38"/>
  <c r="AZ41"/>
  <c r="AW47"/>
  <c r="AS53"/>
  <c r="AX56"/>
  <c r="AU63"/>
  <c r="BA66"/>
  <c r="BD32"/>
  <c r="BE60"/>
  <c r="BD87"/>
  <c r="BE115"/>
  <c r="BD142"/>
  <c r="BE170"/>
  <c r="BD198"/>
  <c r="BE225"/>
  <c r="BD253"/>
  <c r="BC20"/>
  <c r="BC44"/>
  <c r="BB69"/>
  <c r="BC93"/>
  <c r="BC118"/>
  <c r="BB142"/>
  <c r="BC167"/>
  <c r="BC192"/>
  <c r="BB216"/>
  <c r="BC241"/>
  <c r="AU4"/>
  <c r="AZ7"/>
  <c r="AW13"/>
  <c r="AS20"/>
  <c r="AX23"/>
  <c r="AU29"/>
  <c r="BA32"/>
  <c r="AV38"/>
  <c r="AS44"/>
  <c r="AY47"/>
  <c r="AT53"/>
  <c r="BA56"/>
  <c r="AW63"/>
  <c r="AR69"/>
  <c r="AY72"/>
  <c r="AU78"/>
  <c r="AZ81"/>
  <c r="AW87"/>
  <c r="AS93"/>
  <c r="AX96"/>
  <c r="AU103"/>
  <c r="BA106"/>
  <c r="AV112"/>
  <c r="AS118"/>
  <c r="AY121"/>
  <c r="AT127"/>
  <c r="BA130"/>
  <c r="AW136"/>
  <c r="AR142"/>
  <c r="AY146"/>
  <c r="AU152"/>
  <c r="AZ155"/>
  <c r="AW161"/>
  <c r="AS167"/>
  <c r="AX170"/>
  <c r="AU176"/>
  <c r="BA179"/>
  <c r="AV185"/>
  <c r="AS192"/>
  <c r="AY195"/>
  <c r="AT201"/>
  <c r="BA204"/>
  <c r="AW210"/>
  <c r="BA213"/>
  <c r="AS219"/>
  <c r="AU222"/>
  <c r="AW225"/>
  <c r="AY228"/>
  <c r="BA232"/>
  <c r="AS238"/>
  <c r="AU241"/>
  <c r="AW244"/>
  <c r="AY247"/>
  <c r="BA250"/>
  <c r="AS256"/>
  <c r="AU259"/>
  <c r="AO4"/>
  <c r="AK10"/>
  <c r="AO13"/>
  <c r="AK20"/>
  <c r="AO23"/>
  <c r="BE7"/>
  <c r="BD10"/>
  <c r="BE10"/>
  <c r="BE38"/>
  <c r="BE66"/>
  <c r="BE93"/>
  <c r="BE121"/>
  <c r="BE149"/>
  <c r="BE176"/>
  <c r="BE204"/>
  <c r="BE232"/>
  <c r="BE259"/>
  <c r="BC26"/>
  <c r="BB50"/>
  <c r="BC75"/>
  <c r="BC99"/>
  <c r="BB124"/>
  <c r="BC149"/>
  <c r="BC173"/>
  <c r="BB198"/>
  <c r="BC222"/>
  <c r="BC247"/>
  <c r="AX4"/>
  <c r="AU10"/>
  <c r="BA13"/>
  <c r="AV20"/>
  <c r="AS26"/>
  <c r="AY29"/>
  <c r="AT35"/>
  <c r="BA38"/>
  <c r="AW44"/>
  <c r="AR50"/>
  <c r="AY53"/>
  <c r="AU60"/>
  <c r="AZ63"/>
  <c r="AW69"/>
  <c r="AS75"/>
  <c r="AX78"/>
  <c r="AU84"/>
  <c r="BA87"/>
  <c r="AV93"/>
  <c r="AS99"/>
  <c r="AY103"/>
  <c r="AT109"/>
  <c r="BA112"/>
  <c r="AW118"/>
  <c r="AR124"/>
  <c r="AY127"/>
  <c r="AU133"/>
  <c r="AZ136"/>
  <c r="AW142"/>
  <c r="AS149"/>
  <c r="AX152"/>
  <c r="AU158"/>
  <c r="BA161"/>
  <c r="AV167"/>
  <c r="AS173"/>
  <c r="AY176"/>
  <c r="AT182"/>
  <c r="BA185"/>
  <c r="AW192"/>
  <c r="AR198"/>
  <c r="AY201"/>
  <c r="AU207"/>
  <c r="AZ210"/>
  <c r="AT216"/>
  <c r="AV219"/>
  <c r="AX222"/>
  <c r="AZ225"/>
  <c r="AR232"/>
  <c r="AT235"/>
  <c r="AV238"/>
  <c r="AX241"/>
  <c r="AZ244"/>
  <c r="AR250"/>
  <c r="AT253"/>
  <c r="AV256"/>
  <c r="AX259"/>
  <c r="AJ7"/>
  <c r="AN10"/>
  <c r="AJ17"/>
  <c r="AN20"/>
  <c r="AJ26"/>
  <c r="BD13"/>
  <c r="BE41"/>
  <c r="BD69"/>
  <c r="BE96"/>
  <c r="BD124"/>
  <c r="BE152"/>
  <c r="BD179"/>
  <c r="BE207"/>
  <c r="BD235"/>
  <c r="BB4"/>
  <c r="BB29"/>
  <c r="BC50"/>
  <c r="BB78"/>
  <c r="BB103"/>
  <c r="BC124"/>
  <c r="BB152"/>
  <c r="BB176"/>
  <c r="BC198"/>
  <c r="BB225"/>
  <c r="BB250"/>
  <c r="AY4"/>
  <c r="AV10"/>
  <c r="AR17"/>
  <c r="AW20"/>
  <c r="AT26"/>
  <c r="AZ29"/>
  <c r="AU35"/>
  <c r="AR41"/>
  <c r="AX44"/>
  <c r="AS50"/>
  <c r="AZ53"/>
  <c r="AV60"/>
  <c r="BA63"/>
  <c r="AX69"/>
  <c r="AT75"/>
  <c r="AY78"/>
  <c r="AV84"/>
  <c r="AR90"/>
  <c r="AW93"/>
  <c r="AT99"/>
  <c r="AZ103"/>
  <c r="AU109"/>
  <c r="AR115"/>
  <c r="AX118"/>
  <c r="AS124"/>
  <c r="AZ127"/>
  <c r="AV133"/>
  <c r="BA136"/>
  <c r="AX142"/>
  <c r="AT149"/>
  <c r="AY152"/>
  <c r="AV158"/>
  <c r="AR164"/>
  <c r="AW167"/>
  <c r="AT173"/>
  <c r="AZ176"/>
  <c r="AU182"/>
  <c r="AR189"/>
  <c r="AX192"/>
  <c r="AS198"/>
  <c r="AZ201"/>
  <c r="AV207"/>
  <c r="BA210"/>
  <c r="AU216"/>
  <c r="AW219"/>
  <c r="AY222"/>
  <c r="BA225"/>
  <c r="AS232"/>
  <c r="AU235"/>
  <c r="AW238"/>
  <c r="AY241"/>
  <c r="BA244"/>
  <c r="AS250"/>
  <c r="AU253"/>
  <c r="AW256"/>
  <c r="AY259"/>
  <c r="AK7"/>
  <c r="AO10"/>
  <c r="AK17"/>
  <c r="AO20"/>
  <c r="AK26"/>
  <c r="AO29"/>
  <c r="AK35"/>
  <c r="AO38"/>
  <c r="AK44"/>
  <c r="BD50"/>
  <c r="BD121"/>
  <c r="BE185"/>
  <c r="BE253"/>
  <c r="BB53"/>
  <c r="BB109"/>
  <c r="BC170"/>
  <c r="BB232"/>
  <c r="BA7"/>
  <c r="AX20"/>
  <c r="AT32"/>
  <c r="AU44"/>
  <c r="AT56"/>
  <c r="AS69"/>
  <c r="AV78"/>
  <c r="AX87"/>
  <c r="AY96"/>
  <c r="AR109"/>
  <c r="AZ115"/>
  <c r="AX124"/>
  <c r="AW133"/>
  <c r="AS142"/>
  <c r="AX149"/>
  <c r="AY158"/>
  <c r="AU167"/>
  <c r="AR176"/>
  <c r="AZ182"/>
  <c r="AY192"/>
  <c r="AU201"/>
  <c r="AZ207"/>
  <c r="AW216"/>
  <c r="AW222"/>
  <c r="BE69"/>
  <c r="BE133"/>
  <c r="BD201"/>
  <c r="BB10"/>
  <c r="BC69"/>
  <c r="BB127"/>
  <c r="BB182"/>
  <c r="BC244"/>
  <c r="AZ10"/>
  <c r="AY23"/>
  <c r="AV35"/>
  <c r="AR47"/>
  <c r="AS60"/>
  <c r="AR72"/>
  <c r="AT81"/>
  <c r="AU90"/>
  <c r="AX99"/>
  <c r="AZ109"/>
  <c r="AY118"/>
  <c r="AU127"/>
  <c r="AZ133"/>
  <c r="BA142"/>
  <c r="AW152"/>
  <c r="AT161"/>
  <c r="AR170"/>
  <c r="BA176"/>
  <c r="AW185"/>
  <c r="AR195"/>
  <c r="AS204"/>
  <c r="AY210"/>
  <c r="AR219"/>
  <c r="AR225"/>
  <c r="AT232"/>
  <c r="AT238"/>
  <c r="AS244"/>
  <c r="AU250"/>
  <c r="AU256"/>
  <c r="AN4"/>
  <c r="AJ13"/>
  <c r="AP20"/>
  <c r="AK29"/>
  <c r="AQ32"/>
  <c r="AP38"/>
  <c r="AN44"/>
  <c r="AK50"/>
  <c r="AO53"/>
  <c r="AK60"/>
  <c r="AO63"/>
  <c r="AK69"/>
  <c r="AO72"/>
  <c r="AK78"/>
  <c r="AO81"/>
  <c r="AK87"/>
  <c r="AO90"/>
  <c r="AK96"/>
  <c r="AO99"/>
  <c r="AK106"/>
  <c r="AO109"/>
  <c r="AK115"/>
  <c r="AO118"/>
  <c r="AK124"/>
  <c r="AO127"/>
  <c r="AK133"/>
  <c r="AO136"/>
  <c r="AK142"/>
  <c r="AO146"/>
  <c r="AK152"/>
  <c r="AO155"/>
  <c r="AK161"/>
  <c r="AO164"/>
  <c r="AK170"/>
  <c r="AO173"/>
  <c r="AK179"/>
  <c r="AO182"/>
  <c r="AK189"/>
  <c r="AO192"/>
  <c r="AK198"/>
  <c r="AO201"/>
  <c r="AK207"/>
  <c r="AO210"/>
  <c r="AK216"/>
  <c r="AO219"/>
  <c r="AK225"/>
  <c r="AO228"/>
  <c r="AK235"/>
  <c r="BE75"/>
  <c r="BE142"/>
  <c r="BE210"/>
  <c r="BC10"/>
  <c r="BB72"/>
  <c r="BB133"/>
  <c r="BB195"/>
  <c r="BC250"/>
  <c r="BA10"/>
  <c r="AZ23"/>
  <c r="AZ35"/>
  <c r="AZ47"/>
  <c r="AW60"/>
  <c r="AS72"/>
  <c r="AU81"/>
  <c r="AV90"/>
  <c r="AY99"/>
  <c r="BA109"/>
  <c r="AZ118"/>
  <c r="AV127"/>
  <c r="AU136"/>
  <c r="AR146"/>
  <c r="AZ152"/>
  <c r="AX161"/>
  <c r="AS170"/>
  <c r="AR179"/>
  <c r="AX185"/>
  <c r="AW195"/>
  <c r="AT204"/>
  <c r="AR213"/>
  <c r="AT219"/>
  <c r="AS225"/>
  <c r="AU232"/>
  <c r="AU238"/>
  <c r="AV244"/>
  <c r="AV250"/>
  <c r="AX256"/>
  <c r="AP4"/>
  <c r="AK13"/>
  <c r="AQ20"/>
  <c r="AL29"/>
  <c r="AJ35"/>
  <c r="AQ38"/>
  <c r="AO44"/>
  <c r="AL50"/>
  <c r="AP53"/>
  <c r="AL60"/>
  <c r="AP63"/>
  <c r="AL69"/>
  <c r="AP72"/>
  <c r="AL78"/>
  <c r="AP81"/>
  <c r="AL87"/>
  <c r="AP90"/>
  <c r="AL96"/>
  <c r="AP99"/>
  <c r="AL106"/>
  <c r="AP109"/>
  <c r="AL115"/>
  <c r="AP118"/>
  <c r="AL124"/>
  <c r="AP127"/>
  <c r="AL133"/>
  <c r="AP136"/>
  <c r="AL142"/>
  <c r="AP146"/>
  <c r="AL152"/>
  <c r="AP155"/>
  <c r="AL161"/>
  <c r="AP164"/>
  <c r="AL170"/>
  <c r="AP173"/>
  <c r="AL179"/>
  <c r="AP182"/>
  <c r="AL189"/>
  <c r="AP192"/>
  <c r="AL198"/>
  <c r="AP201"/>
  <c r="AL207"/>
  <c r="AP210"/>
  <c r="AL216"/>
  <c r="AP219"/>
  <c r="AL225"/>
  <c r="AP228"/>
  <c r="AL235"/>
  <c r="BE78"/>
  <c r="BD146"/>
  <c r="BE213"/>
  <c r="BB23"/>
  <c r="BC78"/>
  <c r="BC133"/>
  <c r="BC195"/>
  <c r="BC253"/>
  <c r="AX13"/>
  <c r="AU26"/>
  <c r="BA35"/>
  <c r="BA47"/>
  <c r="AY60"/>
  <c r="AV72"/>
  <c r="AY81"/>
  <c r="BA90"/>
  <c r="AR103"/>
  <c r="AU112"/>
  <c r="BA118"/>
  <c r="BA127"/>
  <c r="AX136"/>
  <c r="AS146"/>
  <c r="AS155"/>
  <c r="BE87"/>
  <c r="BE155"/>
  <c r="BD216"/>
  <c r="BC23"/>
  <c r="BB84"/>
  <c r="BC142"/>
  <c r="BB201"/>
  <c r="BB256"/>
  <c r="AY13"/>
  <c r="AX26"/>
  <c r="AW38"/>
  <c r="AT50"/>
  <c r="AZ60"/>
  <c r="AZ72"/>
  <c r="BA81"/>
  <c r="AT93"/>
  <c r="AV103"/>
  <c r="AW112"/>
  <c r="AR121"/>
  <c r="AS130"/>
  <c r="AY136"/>
  <c r="AV146"/>
  <c r="AT155"/>
  <c r="AS164"/>
  <c r="AY170"/>
  <c r="AT179"/>
  <c r="AU189"/>
  <c r="BA195"/>
  <c r="AX204"/>
  <c r="AV213"/>
  <c r="AX219"/>
  <c r="AX225"/>
  <c r="AW232"/>
  <c r="AY238"/>
  <c r="AY244"/>
  <c r="AZ250"/>
  <c r="AZ256"/>
  <c r="AL7"/>
  <c r="AP13"/>
  <c r="AK23"/>
  <c r="AN29"/>
  <c r="AM35"/>
  <c r="AK41"/>
  <c r="AJ47"/>
  <c r="AN50"/>
  <c r="AJ56"/>
  <c r="AN60"/>
  <c r="AJ66"/>
  <c r="AN69"/>
  <c r="AJ75"/>
  <c r="AN78"/>
  <c r="AJ84"/>
  <c r="AN87"/>
  <c r="AJ93"/>
  <c r="AN96"/>
  <c r="AJ103"/>
  <c r="AN106"/>
  <c r="AJ112"/>
  <c r="AN115"/>
  <c r="AJ121"/>
  <c r="AN124"/>
  <c r="AJ130"/>
  <c r="AN133"/>
  <c r="AJ139"/>
  <c r="AN142"/>
  <c r="AJ149"/>
  <c r="AN152"/>
  <c r="AJ158"/>
  <c r="AN161"/>
  <c r="AJ167"/>
  <c r="AN170"/>
  <c r="AJ176"/>
  <c r="AN179"/>
  <c r="AJ185"/>
  <c r="AN189"/>
  <c r="AJ195"/>
  <c r="AN198"/>
  <c r="AJ204"/>
  <c r="AN207"/>
  <c r="AJ213"/>
  <c r="AN216"/>
  <c r="AJ222"/>
  <c r="BD35"/>
  <c r="BE103"/>
  <c r="BE173"/>
  <c r="BE235"/>
  <c r="BB35"/>
  <c r="BC96"/>
  <c r="BB158"/>
  <c r="BC216"/>
  <c r="AZ4"/>
  <c r="AV17"/>
  <c r="AW29"/>
  <c r="AV41"/>
  <c r="AU53"/>
  <c r="AR66"/>
  <c r="AW75"/>
  <c r="AZ84"/>
  <c r="AR96"/>
  <c r="AS106"/>
  <c r="AU115"/>
  <c r="BA121"/>
  <c r="AX130"/>
  <c r="AV139"/>
  <c r="AU149"/>
  <c r="BA155"/>
  <c r="AV164"/>
  <c r="AW173"/>
  <c r="AS182"/>
  <c r="AZ189"/>
  <c r="AX198"/>
  <c r="AW207"/>
  <c r="AR216"/>
  <c r="BA219"/>
  <c r="AS228"/>
  <c r="AS235"/>
  <c r="AT241"/>
  <c r="AT247"/>
  <c r="AV253"/>
  <c r="AV259"/>
  <c r="AO7"/>
  <c r="AM17"/>
  <c r="AQ23"/>
  <c r="AJ32"/>
  <c r="AQ35"/>
  <c r="AO41"/>
  <c r="AM47"/>
  <c r="AQ50"/>
  <c r="AM56"/>
  <c r="AQ60"/>
  <c r="AM66"/>
  <c r="AQ69"/>
  <c r="AM75"/>
  <c r="AQ78"/>
  <c r="AM84"/>
  <c r="AQ87"/>
  <c r="AM93"/>
  <c r="AQ96"/>
  <c r="AM103"/>
  <c r="AQ106"/>
  <c r="AM112"/>
  <c r="AQ115"/>
  <c r="AM121"/>
  <c r="AQ124"/>
  <c r="AM130"/>
  <c r="AQ133"/>
  <c r="AM139"/>
  <c r="AQ142"/>
  <c r="AM149"/>
  <c r="AQ152"/>
  <c r="AM158"/>
  <c r="AQ161"/>
  <c r="AM167"/>
  <c r="AQ170"/>
  <c r="AM176"/>
  <c r="AQ179"/>
  <c r="AM185"/>
  <c r="AQ189"/>
  <c r="AM195"/>
  <c r="AQ198"/>
  <c r="AM204"/>
  <c r="AQ207"/>
  <c r="AM213"/>
  <c r="AQ216"/>
  <c r="AM222"/>
  <c r="AQ225"/>
  <c r="AM232"/>
  <c r="AQ235"/>
  <c r="BE44"/>
  <c r="BD106"/>
  <c r="BD176"/>
  <c r="BE241"/>
  <c r="BB47"/>
  <c r="BC103"/>
  <c r="BC158"/>
  <c r="BB219"/>
  <c r="AT7"/>
  <c r="AT20"/>
  <c r="BA29"/>
  <c r="AW41"/>
  <c r="AV53"/>
  <c r="AV66"/>
  <c r="AX75"/>
  <c r="BA84"/>
  <c r="AS96"/>
  <c r="AT106"/>
  <c r="AV115"/>
  <c r="AT124"/>
  <c r="AR133"/>
  <c r="AW139"/>
  <c r="AV149"/>
  <c r="AR158"/>
  <c r="BA164"/>
  <c r="AX173"/>
  <c r="AV182"/>
  <c r="AT192"/>
  <c r="AY198"/>
  <c r="AX207"/>
  <c r="AS216"/>
  <c r="AT222"/>
  <c r="AT228"/>
  <c r="AV235"/>
  <c r="AV241"/>
  <c r="AU247"/>
  <c r="AW253"/>
  <c r="AW259"/>
  <c r="AJ10"/>
  <c r="AN17"/>
  <c r="AL26"/>
  <c r="AK32"/>
  <c r="AJ38"/>
  <c r="AP41"/>
  <c r="AN47"/>
  <c r="AJ53"/>
  <c r="AN56"/>
  <c r="AJ63"/>
  <c r="AN66"/>
  <c r="AJ72"/>
  <c r="AN75"/>
  <c r="AJ81"/>
  <c r="AN84"/>
  <c r="AJ90"/>
  <c r="AN93"/>
  <c r="AJ99"/>
  <c r="AN103"/>
  <c r="AJ109"/>
  <c r="AN112"/>
  <c r="AJ118"/>
  <c r="AN121"/>
  <c r="AJ127"/>
  <c r="AN130"/>
  <c r="AJ136"/>
  <c r="AN139"/>
  <c r="AJ146"/>
  <c r="AN149"/>
  <c r="AJ155"/>
  <c r="AN158"/>
  <c r="AJ164"/>
  <c r="AN167"/>
  <c r="AJ173"/>
  <c r="AN176"/>
  <c r="AJ182"/>
  <c r="AN185"/>
  <c r="AJ192"/>
  <c r="AN195"/>
  <c r="AJ201"/>
  <c r="AN204"/>
  <c r="AJ210"/>
  <c r="AN213"/>
  <c r="AJ219"/>
  <c r="AN222"/>
  <c r="AJ228"/>
  <c r="AN232"/>
  <c r="AJ238"/>
  <c r="BD90"/>
  <c r="BE244"/>
  <c r="BC121"/>
  <c r="AW4"/>
  <c r="AR35"/>
  <c r="AX63"/>
  <c r="AT87"/>
  <c r="AV109"/>
  <c r="AU130"/>
  <c r="AS152"/>
  <c r="BA167"/>
  <c r="AU185"/>
  <c r="BA201"/>
  <c r="AY216"/>
  <c r="AZ228"/>
  <c r="AW241"/>
  <c r="AR253"/>
  <c r="AK4"/>
  <c r="AJ20"/>
  <c r="AQ29"/>
  <c r="AJ41"/>
  <c r="AQ47"/>
  <c r="AO56"/>
  <c r="AK66"/>
  <c r="AN72"/>
  <c r="AL81"/>
  <c r="AP87"/>
  <c r="AM96"/>
  <c r="AQ103"/>
  <c r="AO112"/>
  <c r="AK121"/>
  <c r="AN127"/>
  <c r="AL136"/>
  <c r="AP142"/>
  <c r="AM152"/>
  <c r="AQ158"/>
  <c r="AO167"/>
  <c r="AK176"/>
  <c r="AN182"/>
  <c r="AL192"/>
  <c r="AP198"/>
  <c r="AM207"/>
  <c r="AQ213"/>
  <c r="AO222"/>
  <c r="AQ228"/>
  <c r="AK238"/>
  <c r="AO241"/>
  <c r="AK247"/>
  <c r="AO250"/>
  <c r="AK256"/>
  <c r="AO259"/>
  <c r="BE99"/>
  <c r="AU7"/>
  <c r="AS35"/>
  <c r="AY87"/>
  <c r="AX112"/>
  <c r="AS133"/>
  <c r="AW170"/>
  <c r="AS189"/>
  <c r="AU204"/>
  <c r="BA228"/>
  <c r="AQ4"/>
  <c r="AM32"/>
  <c r="AL66"/>
  <c r="AO96"/>
  <c r="AL121"/>
  <c r="AK146"/>
  <c r="AL176"/>
  <c r="AK201"/>
  <c r="AP222"/>
  <c r="AP241"/>
  <c r="AP250"/>
  <c r="BD256"/>
  <c r="AV152"/>
  <c r="AU219"/>
  <c r="AS253"/>
  <c r="AL20"/>
  <c r="AM41"/>
  <c r="AQ72"/>
  <c r="AK90"/>
  <c r="AJ106"/>
  <c r="AM136"/>
  <c r="AJ161"/>
  <c r="AM192"/>
  <c r="AJ232"/>
  <c r="BE118"/>
  <c r="BC4"/>
  <c r="BC152"/>
  <c r="AR10"/>
  <c r="AX38"/>
  <c r="AW66"/>
  <c r="AS90"/>
  <c r="AS115"/>
  <c r="AX133"/>
  <c r="AU155"/>
  <c r="AZ170"/>
  <c r="AV189"/>
  <c r="AR207"/>
  <c r="AY219"/>
  <c r="AV232"/>
  <c r="BA241"/>
  <c r="AX253"/>
  <c r="AM7"/>
  <c r="AM20"/>
  <c r="BE124"/>
  <c r="BC29"/>
  <c r="BB170"/>
  <c r="AW10"/>
  <c r="AS41"/>
  <c r="AT69"/>
  <c r="AU93"/>
  <c r="AW115"/>
  <c r="AY133"/>
  <c r="AY155"/>
  <c r="AU173"/>
  <c r="AW189"/>
  <c r="AS207"/>
  <c r="AZ219"/>
  <c r="AZ232"/>
  <c r="AR244"/>
  <c r="AY253"/>
  <c r="AN7"/>
  <c r="AJ23"/>
  <c r="AO32"/>
  <c r="AQ41"/>
  <c r="AO50"/>
  <c r="AJ60"/>
  <c r="AP66"/>
  <c r="AL75"/>
  <c r="AQ81"/>
  <c r="AM90"/>
  <c r="AK99"/>
  <c r="AO106"/>
  <c r="AJ115"/>
  <c r="AP121"/>
  <c r="AL130"/>
  <c r="AQ136"/>
  <c r="AM146"/>
  <c r="AK155"/>
  <c r="AO161"/>
  <c r="AJ170"/>
  <c r="AP176"/>
  <c r="AL185"/>
  <c r="AQ192"/>
  <c r="AM201"/>
  <c r="AK210"/>
  <c r="AO216"/>
  <c r="AJ225"/>
  <c r="AL232"/>
  <c r="AN238"/>
  <c r="AJ244"/>
  <c r="AN247"/>
  <c r="AJ253"/>
  <c r="AN256"/>
  <c r="BE130"/>
  <c r="BC32"/>
  <c r="BC176"/>
  <c r="AS17"/>
  <c r="AT44"/>
  <c r="AY69"/>
  <c r="AX93"/>
  <c r="AT118"/>
  <c r="AR139"/>
  <c r="AW158"/>
  <c r="AY173"/>
  <c r="AU192"/>
  <c r="AY207"/>
  <c r="AV222"/>
  <c r="AR235"/>
  <c r="AX244"/>
  <c r="AR256"/>
  <c r="AL10"/>
  <c r="AN23"/>
  <c r="AP32"/>
  <c r="AJ44"/>
  <c r="AP50"/>
  <c r="AM60"/>
  <c r="AQ66"/>
  <c r="AO75"/>
  <c r="AK84"/>
  <c r="AN90"/>
  <c r="AL99"/>
  <c r="AP106"/>
  <c r="AM115"/>
  <c r="AQ121"/>
  <c r="AO130"/>
  <c r="AK139"/>
  <c r="AN146"/>
  <c r="AL155"/>
  <c r="AP161"/>
  <c r="AM170"/>
  <c r="AQ176"/>
  <c r="AO185"/>
  <c r="AK195"/>
  <c r="AN201"/>
  <c r="AL210"/>
  <c r="AP216"/>
  <c r="AM225"/>
  <c r="AO232"/>
  <c r="AO238"/>
  <c r="AK244"/>
  <c r="AO247"/>
  <c r="AK253"/>
  <c r="AO256"/>
  <c r="BE158"/>
  <c r="BC47"/>
  <c r="BC179"/>
  <c r="AU17"/>
  <c r="AY44"/>
  <c r="BA72"/>
  <c r="AW96"/>
  <c r="AU118"/>
  <c r="AU139"/>
  <c r="AZ158"/>
  <c r="AV176"/>
  <c r="AZ192"/>
  <c r="AU210"/>
  <c r="AZ222"/>
  <c r="AW235"/>
  <c r="AR247"/>
  <c r="AT256"/>
  <c r="AM10"/>
  <c r="AP23"/>
  <c r="AL35"/>
  <c r="AL44"/>
  <c r="AK53"/>
  <c r="AO60"/>
  <c r="AJ69"/>
  <c r="AP75"/>
  <c r="AL84"/>
  <c r="AQ90"/>
  <c r="AM99"/>
  <c r="AK109"/>
  <c r="AO115"/>
  <c r="AJ124"/>
  <c r="AP130"/>
  <c r="AL139"/>
  <c r="AQ146"/>
  <c r="AM155"/>
  <c r="AK164"/>
  <c r="AO170"/>
  <c r="AJ179"/>
  <c r="AP185"/>
  <c r="AL195"/>
  <c r="AQ201"/>
  <c r="AM210"/>
  <c r="AK219"/>
  <c r="AN225"/>
  <c r="AP232"/>
  <c r="AP238"/>
  <c r="AL244"/>
  <c r="AP247"/>
  <c r="AL253"/>
  <c r="AP256"/>
  <c r="AV225"/>
  <c r="AQ44"/>
  <c r="AO69"/>
  <c r="AL93"/>
  <c r="AM109"/>
  <c r="AO124"/>
  <c r="AP139"/>
  <c r="AL149"/>
  <c r="AM164"/>
  <c r="AO179"/>
  <c r="AP195"/>
  <c r="AL204"/>
  <c r="AM219"/>
  <c r="AJ235"/>
  <c r="AN244"/>
  <c r="AN253"/>
  <c r="AY225"/>
  <c r="BD161"/>
  <c r="BB60"/>
  <c r="BB207"/>
  <c r="AU20"/>
  <c r="BA44"/>
  <c r="AU75"/>
  <c r="AZ96"/>
  <c r="AW121"/>
  <c r="BA139"/>
  <c r="BA158"/>
  <c r="AW176"/>
  <c r="BA192"/>
  <c r="AX210"/>
  <c r="BA222"/>
  <c r="AX235"/>
  <c r="AS247"/>
  <c r="AY256"/>
  <c r="AP10"/>
  <c r="AM26"/>
  <c r="AN35"/>
  <c r="AM44"/>
  <c r="AL53"/>
  <c r="AP60"/>
  <c r="AM69"/>
  <c r="AQ75"/>
  <c r="AO84"/>
  <c r="AK93"/>
  <c r="AN99"/>
  <c r="AL109"/>
  <c r="AP115"/>
  <c r="AM124"/>
  <c r="AQ130"/>
  <c r="AO139"/>
  <c r="AK149"/>
  <c r="AN155"/>
  <c r="AL164"/>
  <c r="AP170"/>
  <c r="AM179"/>
  <c r="AQ185"/>
  <c r="AO195"/>
  <c r="AK204"/>
  <c r="AN210"/>
  <c r="AL219"/>
  <c r="AO225"/>
  <c r="AQ232"/>
  <c r="AQ238"/>
  <c r="AM244"/>
  <c r="AQ247"/>
  <c r="AM253"/>
  <c r="AQ256"/>
  <c r="BE13"/>
  <c r="BE179"/>
  <c r="BC60"/>
  <c r="BC207"/>
  <c r="AR23"/>
  <c r="AX50"/>
  <c r="AS78"/>
  <c r="AU99"/>
  <c r="AZ121"/>
  <c r="AT142"/>
  <c r="AY161"/>
  <c r="AS179"/>
  <c r="AZ195"/>
  <c r="AU213"/>
  <c r="AY235"/>
  <c r="AX247"/>
  <c r="BA256"/>
  <c r="AQ10"/>
  <c r="AN26"/>
  <c r="AO35"/>
  <c r="AM53"/>
  <c r="AK63"/>
  <c r="AP84"/>
  <c r="AQ99"/>
  <c r="AK118"/>
  <c r="AJ133"/>
  <c r="AQ155"/>
  <c r="AK173"/>
  <c r="AJ189"/>
  <c r="AQ210"/>
  <c r="AP225"/>
  <c r="AJ241"/>
  <c r="AJ250"/>
  <c r="AJ259"/>
  <c r="AT198"/>
  <c r="AJ78"/>
  <c r="BE32"/>
  <c r="BE189"/>
  <c r="BC84"/>
  <c r="BC225"/>
  <c r="AS23"/>
  <c r="AY50"/>
  <c r="AW78"/>
  <c r="AW103"/>
  <c r="AW124"/>
  <c r="AY142"/>
  <c r="AT164"/>
  <c r="AY179"/>
  <c r="AW213"/>
  <c r="AR238"/>
  <c r="AZ247"/>
  <c r="AT259"/>
  <c r="AN13"/>
  <c r="BE47"/>
  <c r="BE198"/>
  <c r="BB96"/>
  <c r="BC232"/>
  <c r="AY26"/>
  <c r="BA53"/>
  <c r="AZ78"/>
  <c r="BA103"/>
  <c r="AY124"/>
  <c r="AZ146"/>
  <c r="AU164"/>
  <c r="AR182"/>
  <c r="AW198"/>
  <c r="AZ213"/>
  <c r="AR228"/>
  <c r="AX238"/>
  <c r="BA247"/>
  <c r="AZ259"/>
  <c r="AQ13"/>
  <c r="AJ29"/>
  <c r="AL38"/>
  <c r="AL47"/>
  <c r="AQ53"/>
  <c r="AM63"/>
  <c r="AK72"/>
  <c r="AO78"/>
  <c r="AJ87"/>
  <c r="AP93"/>
  <c r="AL103"/>
  <c r="AQ109"/>
  <c r="AM118"/>
  <c r="AK127"/>
  <c r="AO133"/>
  <c r="AJ142"/>
  <c r="AP149"/>
  <c r="AL158"/>
  <c r="AQ164"/>
  <c r="AM173"/>
  <c r="AK182"/>
  <c r="AO189"/>
  <c r="AJ198"/>
  <c r="AP204"/>
  <c r="AL213"/>
  <c r="AQ219"/>
  <c r="AL228"/>
  <c r="AN235"/>
  <c r="AL241"/>
  <c r="AP244"/>
  <c r="AL250"/>
  <c r="AP253"/>
  <c r="AL259"/>
  <c r="BD232"/>
  <c r="BA182"/>
  <c r="BA238"/>
  <c r="AO17"/>
  <c r="AN38"/>
  <c r="AL56"/>
  <c r="AM72"/>
  <c r="AO87"/>
  <c r="AP103"/>
  <c r="AL112"/>
  <c r="AM127"/>
  <c r="AO142"/>
  <c r="AP158"/>
  <c r="AQ173"/>
  <c r="AK192"/>
  <c r="AJ207"/>
  <c r="AL222"/>
  <c r="AP235"/>
  <c r="AJ247"/>
  <c r="AJ256"/>
  <c r="AY63"/>
  <c r="AP56"/>
  <c r="AQ127"/>
  <c r="AP167"/>
  <c r="AO207"/>
  <c r="AL238"/>
  <c r="BE63"/>
  <c r="BE228"/>
  <c r="BC106"/>
  <c r="BB244"/>
  <c r="AV29"/>
  <c r="AU56"/>
  <c r="AR84"/>
  <c r="AY106"/>
  <c r="AS127"/>
  <c r="BA146"/>
  <c r="AT167"/>
  <c r="AY182"/>
  <c r="AS201"/>
  <c r="AV216"/>
  <c r="AU228"/>
  <c r="AZ238"/>
  <c r="AT250"/>
  <c r="BA259"/>
  <c r="AL17"/>
  <c r="AM29"/>
  <c r="AM38"/>
  <c r="AO47"/>
  <c r="AK56"/>
  <c r="AN63"/>
  <c r="AL72"/>
  <c r="AP78"/>
  <c r="AM87"/>
  <c r="AQ93"/>
  <c r="AO103"/>
  <c r="AK112"/>
  <c r="AN118"/>
  <c r="AL127"/>
  <c r="AP133"/>
  <c r="AM142"/>
  <c r="AQ149"/>
  <c r="AO158"/>
  <c r="AK167"/>
  <c r="AN173"/>
  <c r="AL182"/>
  <c r="AP189"/>
  <c r="AM198"/>
  <c r="AQ204"/>
  <c r="AO213"/>
  <c r="AK222"/>
  <c r="AM228"/>
  <c r="AO235"/>
  <c r="AM241"/>
  <c r="AQ244"/>
  <c r="AM250"/>
  <c r="AQ253"/>
  <c r="AM259"/>
  <c r="BD66"/>
  <c r="BB121"/>
  <c r="AV4"/>
  <c r="AS32"/>
  <c r="AR60"/>
  <c r="AW84"/>
  <c r="AS109"/>
  <c r="AT130"/>
  <c r="AW149"/>
  <c r="AX167"/>
  <c r="AV201"/>
  <c r="AX216"/>
  <c r="AX228"/>
  <c r="AW250"/>
  <c r="AJ4"/>
  <c r="AP29"/>
  <c r="AP47"/>
  <c r="AQ63"/>
  <c r="AK81"/>
  <c r="AJ96"/>
  <c r="AQ118"/>
  <c r="AK136"/>
  <c r="AJ152"/>
  <c r="AL167"/>
  <c r="AM182"/>
  <c r="AO198"/>
  <c r="AP213"/>
  <c r="AN228"/>
  <c r="AN241"/>
  <c r="AN250"/>
  <c r="AN259"/>
  <c r="BB146"/>
  <c r="AZ241"/>
  <c r="AJ50"/>
  <c r="AM81"/>
  <c r="AP112"/>
  <c r="AO152"/>
  <c r="AQ182"/>
  <c r="AJ216"/>
  <c r="AL247"/>
  <c r="AM50"/>
  <c r="AP96"/>
  <c r="AL146"/>
  <c r="AN192"/>
  <c r="AM238"/>
  <c r="AQ259"/>
  <c r="AQ56"/>
  <c r="AP152"/>
  <c r="AL201"/>
  <c r="AN53"/>
  <c r="AK103"/>
  <c r="AO149"/>
  <c r="AQ195"/>
  <c r="AK241"/>
  <c r="AM106"/>
  <c r="AQ241"/>
  <c r="AQ222"/>
  <c r="AM235"/>
  <c r="AL63"/>
  <c r="AN109"/>
  <c r="AK158"/>
  <c r="AO204"/>
  <c r="AO244"/>
  <c r="AP124"/>
  <c r="AN32"/>
  <c r="AL256"/>
  <c r="AO66"/>
  <c r="AQ112"/>
  <c r="AM161"/>
  <c r="AP207"/>
  <c r="AM247"/>
  <c r="AO121"/>
  <c r="AQ250"/>
  <c r="AN81"/>
  <c r="AP69"/>
  <c r="AL118"/>
  <c r="AN164"/>
  <c r="AK213"/>
  <c r="AK250"/>
  <c r="AM216"/>
  <c r="AL173"/>
  <c r="AO176"/>
  <c r="AK75"/>
  <c r="AQ167"/>
  <c r="AM78"/>
  <c r="AO253"/>
  <c r="AK130"/>
  <c r="AO26"/>
  <c r="AN219"/>
  <c r="AK38"/>
  <c r="AQ84"/>
  <c r="AM133"/>
  <c r="AP179"/>
  <c r="AK228"/>
  <c r="AM256"/>
  <c r="AK185"/>
  <c r="AK232"/>
  <c r="AO93"/>
  <c r="AQ139"/>
  <c r="AP259"/>
  <c r="AN41"/>
  <c r="AL90"/>
  <c r="AN136"/>
  <c r="AK259"/>
  <c r="AK47"/>
  <c r="AM189"/>
  <c r="AD96"/>
  <c r="AE96"/>
  <c r="AD99"/>
  <c r="AE99"/>
  <c r="AA109"/>
  <c r="AE106"/>
  <c r="AB99"/>
  <c r="N121"/>
  <c r="M115"/>
  <c r="AC99"/>
  <c r="N124"/>
  <c r="AE93"/>
  <c r="AB96"/>
  <c r="N115"/>
  <c r="AE103"/>
  <c r="AC96"/>
  <c r="N118"/>
  <c r="AD93"/>
  <c r="M118"/>
  <c r="M112"/>
  <c r="N112"/>
  <c r="M176"/>
  <c r="M182"/>
  <c r="M179"/>
  <c r="M185"/>
  <c r="L182"/>
  <c r="L195"/>
  <c r="AD60"/>
  <c r="AB50"/>
  <c r="AB56"/>
  <c r="L201"/>
  <c r="L185"/>
  <c r="L198"/>
  <c r="AB47"/>
  <c r="AC50"/>
  <c r="AC56"/>
  <c r="L189"/>
  <c r="AB53"/>
  <c r="L192"/>
  <c r="L204"/>
  <c r="AD47"/>
  <c r="AC53"/>
  <c r="AC47"/>
  <c r="AF96"/>
  <c r="AF99"/>
  <c r="AE182"/>
  <c r="AE185"/>
  <c r="L4"/>
  <c r="L10"/>
  <c r="L17"/>
  <c r="L23"/>
  <c r="L29"/>
  <c r="L35"/>
  <c r="L41"/>
  <c r="L72"/>
  <c r="L78"/>
  <c r="L84"/>
  <c r="L90"/>
  <c r="L109"/>
  <c r="L115"/>
  <c r="L121"/>
  <c r="L127"/>
  <c r="L133"/>
  <c r="L139"/>
  <c r="L164"/>
  <c r="L213"/>
  <c r="L232"/>
  <c r="M17"/>
  <c r="M23"/>
  <c r="M29"/>
  <c r="M35"/>
  <c r="M41"/>
  <c r="M72"/>
  <c r="M78"/>
  <c r="M84"/>
  <c r="M121"/>
  <c r="M127"/>
  <c r="M158"/>
  <c r="M164"/>
  <c r="M170"/>
  <c r="M189"/>
  <c r="M195"/>
  <c r="M201"/>
  <c r="M207"/>
  <c r="M213"/>
  <c r="M219"/>
  <c r="M225"/>
  <c r="M232"/>
  <c r="L7"/>
  <c r="L13"/>
  <c r="L20"/>
  <c r="L26"/>
  <c r="L32"/>
  <c r="L38"/>
  <c r="L44"/>
  <c r="L69"/>
  <c r="L75"/>
  <c r="L81"/>
  <c r="L87"/>
  <c r="L93"/>
  <c r="L112"/>
  <c r="L118"/>
  <c r="L124"/>
  <c r="L130"/>
  <c r="L136"/>
  <c r="L142"/>
  <c r="L161"/>
  <c r="L167"/>
  <c r="L173"/>
  <c r="L210"/>
  <c r="L216"/>
  <c r="L222"/>
  <c r="L228"/>
  <c r="L235"/>
  <c r="M20"/>
  <c r="M26"/>
  <c r="M32"/>
  <c r="M38"/>
  <c r="M44"/>
  <c r="M75"/>
  <c r="M81"/>
  <c r="M87"/>
  <c r="M124"/>
  <c r="M130"/>
  <c r="M161"/>
  <c r="M167"/>
  <c r="M173"/>
  <c r="M192"/>
  <c r="M198"/>
  <c r="M204"/>
  <c r="M210"/>
  <c r="M216"/>
  <c r="M222"/>
  <c r="M228"/>
  <c r="M235"/>
  <c r="L158"/>
  <c r="L170"/>
  <c r="L207"/>
  <c r="L219"/>
  <c r="L225"/>
  <c r="L238"/>
  <c r="M238"/>
  <c r="R99"/>
  <c r="R96"/>
  <c r="O26"/>
  <c r="AE53"/>
  <c r="AE56"/>
  <c r="P50"/>
  <c r="P75"/>
  <c r="P81"/>
  <c r="P87"/>
  <c r="P112"/>
  <c r="P118"/>
  <c r="P124"/>
  <c r="P130"/>
  <c r="P47"/>
  <c r="P72"/>
  <c r="P78"/>
  <c r="P84"/>
  <c r="P109"/>
  <c r="P115"/>
  <c r="P121"/>
  <c r="P127"/>
  <c r="N179"/>
  <c r="N185"/>
  <c r="N192"/>
  <c r="N216"/>
  <c r="N176"/>
  <c r="N182"/>
  <c r="N189"/>
  <c r="N213"/>
  <c r="E4"/>
  <c r="E10"/>
  <c r="AB4"/>
  <c r="AD4"/>
  <c r="AF4"/>
  <c r="AH4"/>
  <c r="AB7"/>
  <c r="AD7"/>
  <c r="AF7"/>
  <c r="AH7"/>
  <c r="AB10"/>
  <c r="AD10"/>
  <c r="AF10"/>
  <c r="AH10"/>
  <c r="AB13"/>
  <c r="AD13"/>
  <c r="AF13"/>
  <c r="AH13"/>
  <c r="AB17"/>
  <c r="AD17"/>
  <c r="AF17"/>
  <c r="AH17"/>
  <c r="AB20"/>
  <c r="AD20"/>
  <c r="AF20"/>
  <c r="AH20"/>
  <c r="AB23"/>
  <c r="AD23"/>
  <c r="AF23"/>
  <c r="AH23"/>
  <c r="AB26"/>
  <c r="AD26"/>
  <c r="AF26"/>
  <c r="AH26"/>
  <c r="AB29"/>
  <c r="AD29"/>
  <c r="AF29"/>
  <c r="AH29"/>
  <c r="AB32"/>
  <c r="AD32"/>
  <c r="AF32"/>
  <c r="AH32"/>
  <c r="AB35"/>
  <c r="AD35"/>
  <c r="AF35"/>
  <c r="AH35"/>
  <c r="AB38"/>
  <c r="AD38"/>
  <c r="AF38"/>
  <c r="AH38"/>
  <c r="AB41"/>
  <c r="AD41"/>
  <c r="AF41"/>
  <c r="AH41"/>
  <c r="AB44"/>
  <c r="AD44"/>
  <c r="AF44"/>
  <c r="AH44"/>
  <c r="AF47"/>
  <c r="AH47"/>
  <c r="AF50"/>
  <c r="AH50"/>
  <c r="AF53"/>
  <c r="AH53"/>
  <c r="AF56"/>
  <c r="AH56"/>
  <c r="AB60"/>
  <c r="AF60"/>
  <c r="AH60"/>
  <c r="AB63"/>
  <c r="AD63"/>
  <c r="AF63"/>
  <c r="AH63"/>
  <c r="AB66"/>
  <c r="AD66"/>
  <c r="AF66"/>
  <c r="AH66"/>
  <c r="AB69"/>
  <c r="AD69"/>
  <c r="AF69"/>
  <c r="AH69"/>
  <c r="AB72"/>
  <c r="AD72"/>
  <c r="AF72"/>
  <c r="AH72"/>
  <c r="AB75"/>
  <c r="AD75"/>
  <c r="AF75"/>
  <c r="AH75"/>
  <c r="AB78"/>
  <c r="AD78"/>
  <c r="AF78"/>
  <c r="AH78"/>
  <c r="AB81"/>
  <c r="AD81"/>
  <c r="AF81"/>
  <c r="AH81"/>
  <c r="AB84"/>
  <c r="AD84"/>
  <c r="AF84"/>
  <c r="AH84"/>
  <c r="AB87"/>
  <c r="AD87"/>
  <c r="AF87"/>
  <c r="AH87"/>
  <c r="AB90"/>
  <c r="AD90"/>
  <c r="AF90"/>
  <c r="AH90"/>
  <c r="AB93"/>
  <c r="AF93"/>
  <c r="AH93"/>
  <c r="E7"/>
  <c r="AC4"/>
  <c r="AE4"/>
  <c r="AG4"/>
  <c r="AI4"/>
  <c r="AC7"/>
  <c r="AE7"/>
  <c r="AG7"/>
  <c r="AI7"/>
  <c r="AC10"/>
  <c r="AE10"/>
  <c r="AG10"/>
  <c r="AI10"/>
  <c r="AC13"/>
  <c r="AE13"/>
  <c r="AG13"/>
  <c r="AI13"/>
  <c r="AC17"/>
  <c r="AE17"/>
  <c r="AG17"/>
  <c r="AI17"/>
  <c r="AC20"/>
  <c r="AE20"/>
  <c r="AG20"/>
  <c r="AI20"/>
  <c r="AC23"/>
  <c r="AE23"/>
  <c r="AG23"/>
  <c r="AI23"/>
  <c r="AC26"/>
  <c r="AE26"/>
  <c r="AG26"/>
  <c r="AI26"/>
  <c r="AC29"/>
  <c r="AE29"/>
  <c r="AG29"/>
  <c r="AI29"/>
  <c r="AC32"/>
  <c r="AE32"/>
  <c r="AG32"/>
  <c r="AI32"/>
  <c r="AC35"/>
  <c r="AE35"/>
  <c r="AG35"/>
  <c r="AI35"/>
  <c r="AC38"/>
  <c r="AE38"/>
  <c r="AG38"/>
  <c r="AI38"/>
  <c r="AC41"/>
  <c r="AE41"/>
  <c r="AG41"/>
  <c r="AI41"/>
  <c r="AC44"/>
  <c r="AE44"/>
  <c r="AG44"/>
  <c r="AI44"/>
  <c r="AE47"/>
  <c r="AG47"/>
  <c r="AI47"/>
  <c r="AE50"/>
  <c r="AG50"/>
  <c r="AI50"/>
  <c r="AG53"/>
  <c r="AI53"/>
  <c r="AG56"/>
  <c r="AI56"/>
  <c r="AC60"/>
  <c r="AE60"/>
  <c r="AG60"/>
  <c r="AI60"/>
  <c r="AC63"/>
  <c r="AE63"/>
  <c r="AG63"/>
  <c r="AI63"/>
  <c r="AC66"/>
  <c r="AE66"/>
  <c r="AG66"/>
  <c r="AI66"/>
  <c r="AC69"/>
  <c r="AE69"/>
  <c r="AG69"/>
  <c r="AI69"/>
  <c r="AC72"/>
  <c r="AE72"/>
  <c r="AG72"/>
  <c r="AI72"/>
  <c r="AC75"/>
  <c r="AE75"/>
  <c r="AG75"/>
  <c r="AI75"/>
  <c r="AC78"/>
  <c r="AE78"/>
  <c r="AG78"/>
  <c r="AI78"/>
  <c r="AC81"/>
  <c r="AE81"/>
  <c r="AG81"/>
  <c r="AI81"/>
  <c r="AC84"/>
  <c r="AE84"/>
  <c r="AG84"/>
  <c r="AI84"/>
  <c r="AC87"/>
  <c r="AE87"/>
  <c r="AG87"/>
  <c r="AI87"/>
  <c r="AC90"/>
  <c r="AE90"/>
  <c r="AG90"/>
  <c r="AI90"/>
  <c r="AC93"/>
  <c r="AG93"/>
  <c r="AI93"/>
  <c r="AG96"/>
  <c r="AI96"/>
  <c r="AG99"/>
  <c r="AI99"/>
  <c r="AH96"/>
  <c r="AH99"/>
  <c r="AC103"/>
  <c r="AG103"/>
  <c r="AI103"/>
  <c r="AC106"/>
  <c r="AG106"/>
  <c r="AI106"/>
  <c r="AC109"/>
  <c r="AE109"/>
  <c r="AG109"/>
  <c r="AI109"/>
  <c r="AC112"/>
  <c r="AE112"/>
  <c r="AG112"/>
  <c r="AI112"/>
  <c r="AC115"/>
  <c r="AE115"/>
  <c r="AG115"/>
  <c r="AI115"/>
  <c r="AC118"/>
  <c r="AE118"/>
  <c r="AG118"/>
  <c r="AI118"/>
  <c r="AC121"/>
  <c r="AE121"/>
  <c r="AG121"/>
  <c r="AI121"/>
  <c r="AC124"/>
  <c r="AE124"/>
  <c r="AG124"/>
  <c r="AI124"/>
  <c r="AC127"/>
  <c r="AE127"/>
  <c r="AG127"/>
  <c r="AI127"/>
  <c r="AC130"/>
  <c r="AE130"/>
  <c r="AG130"/>
  <c r="AI130"/>
  <c r="AC133"/>
  <c r="AE133"/>
  <c r="AG133"/>
  <c r="AI133"/>
  <c r="AC136"/>
  <c r="AE136"/>
  <c r="AG136"/>
  <c r="AI136"/>
  <c r="AC139"/>
  <c r="AE139"/>
  <c r="AG139"/>
  <c r="AI139"/>
  <c r="AC142"/>
  <c r="AE142"/>
  <c r="AG142"/>
  <c r="AI142"/>
  <c r="AC146"/>
  <c r="AE146"/>
  <c r="AG146"/>
  <c r="AI146"/>
  <c r="AC149"/>
  <c r="AE149"/>
  <c r="AG149"/>
  <c r="AI149"/>
  <c r="AC152"/>
  <c r="AE152"/>
  <c r="AG152"/>
  <c r="AI152"/>
  <c r="AC155"/>
  <c r="AE155"/>
  <c r="AG155"/>
  <c r="AI155"/>
  <c r="AC158"/>
  <c r="AE158"/>
  <c r="AG158"/>
  <c r="AI158"/>
  <c r="AC161"/>
  <c r="AE161"/>
  <c r="AG161"/>
  <c r="AI161"/>
  <c r="AC164"/>
  <c r="AE164"/>
  <c r="AG164"/>
  <c r="AI164"/>
  <c r="AC167"/>
  <c r="AE167"/>
  <c r="AG167"/>
  <c r="AI167"/>
  <c r="AC170"/>
  <c r="AE170"/>
  <c r="AG170"/>
  <c r="AI170"/>
  <c r="AC173"/>
  <c r="AE173"/>
  <c r="AG173"/>
  <c r="AI173"/>
  <c r="AC176"/>
  <c r="AE176"/>
  <c r="AG176"/>
  <c r="AI176"/>
  <c r="AC179"/>
  <c r="AE179"/>
  <c r="AG179"/>
  <c r="AI179"/>
  <c r="AC182"/>
  <c r="AG182"/>
  <c r="AI182"/>
  <c r="AC185"/>
  <c r="AG185"/>
  <c r="AI185"/>
  <c r="AC189"/>
  <c r="AE189"/>
  <c r="AG189"/>
  <c r="AI189"/>
  <c r="AC192"/>
  <c r="AE192"/>
  <c r="AG192"/>
  <c r="AI192"/>
  <c r="AC195"/>
  <c r="AE195"/>
  <c r="AG195"/>
  <c r="AI195"/>
  <c r="AB103"/>
  <c r="AD103"/>
  <c r="AF103"/>
  <c r="AH103"/>
  <c r="AB106"/>
  <c r="AD106"/>
  <c r="AF106"/>
  <c r="AH106"/>
  <c r="AB109"/>
  <c r="AD109"/>
  <c r="AF109"/>
  <c r="AH109"/>
  <c r="AB112"/>
  <c r="AD112"/>
  <c r="AF112"/>
  <c r="AH112"/>
  <c r="AB115"/>
  <c r="AD115"/>
  <c r="AF115"/>
  <c r="AH115"/>
  <c r="AB118"/>
  <c r="AD118"/>
  <c r="AF118"/>
  <c r="AH118"/>
  <c r="AB121"/>
  <c r="AD121"/>
  <c r="AF121"/>
  <c r="AH121"/>
  <c r="AB124"/>
  <c r="AD124"/>
  <c r="AF124"/>
  <c r="AH124"/>
  <c r="AB127"/>
  <c r="AD127"/>
  <c r="AF127"/>
  <c r="AH127"/>
  <c r="AB130"/>
  <c r="AD130"/>
  <c r="AF130"/>
  <c r="AH130"/>
  <c r="AB133"/>
  <c r="AD133"/>
  <c r="AF133"/>
  <c r="AH133"/>
  <c r="AB136"/>
  <c r="AD136"/>
  <c r="AF136"/>
  <c r="AH136"/>
  <c r="AB139"/>
  <c r="AD139"/>
  <c r="AF139"/>
  <c r="AH139"/>
  <c r="AB142"/>
  <c r="AD142"/>
  <c r="AF142"/>
  <c r="AH142"/>
  <c r="AB146"/>
  <c r="AD146"/>
  <c r="AF146"/>
  <c r="AH146"/>
  <c r="AB149"/>
  <c r="AD149"/>
  <c r="AF149"/>
  <c r="AH149"/>
  <c r="AB152"/>
  <c r="AD152"/>
  <c r="AF152"/>
  <c r="AH152"/>
  <c r="AB155"/>
  <c r="AD155"/>
  <c r="AF155"/>
  <c r="AH155"/>
  <c r="AB158"/>
  <c r="AD158"/>
  <c r="AF158"/>
  <c r="AH158"/>
  <c r="AB161"/>
  <c r="AD161"/>
  <c r="AF161"/>
  <c r="AH161"/>
  <c r="AB164"/>
  <c r="AD164"/>
  <c r="AF164"/>
  <c r="AH164"/>
  <c r="AB167"/>
  <c r="AD167"/>
  <c r="AF167"/>
  <c r="AH167"/>
  <c r="AB170"/>
  <c r="AD170"/>
  <c r="AF170"/>
  <c r="AH170"/>
  <c r="AB173"/>
  <c r="AD173"/>
  <c r="AF173"/>
  <c r="AH173"/>
  <c r="AB176"/>
  <c r="AD176"/>
  <c r="AF176"/>
  <c r="AH176"/>
  <c r="AB179"/>
  <c r="AD179"/>
  <c r="AF179"/>
  <c r="AH179"/>
  <c r="AB182"/>
  <c r="AD182"/>
  <c r="AF182"/>
  <c r="AH182"/>
  <c r="AB185"/>
  <c r="AD185"/>
  <c r="AF185"/>
  <c r="AH185"/>
  <c r="AB189"/>
  <c r="AD189"/>
  <c r="AF189"/>
  <c r="AH189"/>
  <c r="AB192"/>
  <c r="AD192"/>
  <c r="AF192"/>
  <c r="AH192"/>
  <c r="AB195"/>
  <c r="AD195"/>
  <c r="AF195"/>
  <c r="AH195"/>
  <c r="AB198"/>
  <c r="AD198"/>
  <c r="AF198"/>
  <c r="AH198"/>
  <c r="AB201"/>
  <c r="AD201"/>
  <c r="AF201"/>
  <c r="AH201"/>
  <c r="AE198"/>
  <c r="AI198"/>
  <c r="AE201"/>
  <c r="AI201"/>
  <c r="AB204"/>
  <c r="AD204"/>
  <c r="AF204"/>
  <c r="AH204"/>
  <c r="AB207"/>
  <c r="AD207"/>
  <c r="AF207"/>
  <c r="AH207"/>
  <c r="AB210"/>
  <c r="AD210"/>
  <c r="AF210"/>
  <c r="AH210"/>
  <c r="AB213"/>
  <c r="AD213"/>
  <c r="AF213"/>
  <c r="AH213"/>
  <c r="AB216"/>
  <c r="AD216"/>
  <c r="AF216"/>
  <c r="AH216"/>
  <c r="AB219"/>
  <c r="AD219"/>
  <c r="AF219"/>
  <c r="AH219"/>
  <c r="AB222"/>
  <c r="AD222"/>
  <c r="AF222"/>
  <c r="AH222"/>
  <c r="AB225"/>
  <c r="AD225"/>
  <c r="AF225"/>
  <c r="AH225"/>
  <c r="AB228"/>
  <c r="AD228"/>
  <c r="AF228"/>
  <c r="AH228"/>
  <c r="AB232"/>
  <c r="AD232"/>
  <c r="AF232"/>
  <c r="AH232"/>
  <c r="AB235"/>
  <c r="AD235"/>
  <c r="AF235"/>
  <c r="AH235"/>
  <c r="AB238"/>
  <c r="AD238"/>
  <c r="AF238"/>
  <c r="AH238"/>
  <c r="AB241"/>
  <c r="AD241"/>
  <c r="AF241"/>
  <c r="AH241"/>
  <c r="Z241"/>
  <c r="AC198"/>
  <c r="AG198"/>
  <c r="AC201"/>
  <c r="AG201"/>
  <c r="AC204"/>
  <c r="AE204"/>
  <c r="AG204"/>
  <c r="AI204"/>
  <c r="AC207"/>
  <c r="AE207"/>
  <c r="AG207"/>
  <c r="AI207"/>
  <c r="AC210"/>
  <c r="AE210"/>
  <c r="AG210"/>
  <c r="AI210"/>
  <c r="AC213"/>
  <c r="AE213"/>
  <c r="AG213"/>
  <c r="AI213"/>
  <c r="AC216"/>
  <c r="AE216"/>
  <c r="AG216"/>
  <c r="AI216"/>
  <c r="AC219"/>
  <c r="AE219"/>
  <c r="AG219"/>
  <c r="AI219"/>
  <c r="AC222"/>
  <c r="AE222"/>
  <c r="AG222"/>
  <c r="AI222"/>
  <c r="AC225"/>
  <c r="AE225"/>
  <c r="AG225"/>
  <c r="AI225"/>
  <c r="AC228"/>
  <c r="AE228"/>
  <c r="AG228"/>
  <c r="AI228"/>
  <c r="AC232"/>
  <c r="AE232"/>
  <c r="AG232"/>
  <c r="AI232"/>
  <c r="AC235"/>
  <c r="AE235"/>
  <c r="AG235"/>
  <c r="AI235"/>
  <c r="AC238"/>
  <c r="AE238"/>
  <c r="AG238"/>
  <c r="AI238"/>
  <c r="AC241"/>
  <c r="AE241"/>
  <c r="AG241"/>
  <c r="AI241"/>
  <c r="AA241"/>
  <c r="AH259"/>
  <c r="AF259"/>
  <c r="AD259"/>
  <c r="AB259"/>
  <c r="Z259"/>
  <c r="X259"/>
  <c r="V259"/>
  <c r="T259"/>
  <c r="R259"/>
  <c r="P259"/>
  <c r="N259"/>
  <c r="L259"/>
  <c r="J259"/>
  <c r="H259"/>
  <c r="F259"/>
  <c r="D259"/>
  <c r="AH256"/>
  <c r="AF256"/>
  <c r="AD256"/>
  <c r="AB256"/>
  <c r="Z256"/>
  <c r="X256"/>
  <c r="V256"/>
  <c r="T256"/>
  <c r="R256"/>
  <c r="P256"/>
  <c r="N256"/>
  <c r="L256"/>
  <c r="J256"/>
  <c r="H256"/>
  <c r="F256"/>
  <c r="D256"/>
  <c r="AI253"/>
  <c r="AG253"/>
  <c r="AE253"/>
  <c r="AC253"/>
  <c r="AA253"/>
  <c r="Y253"/>
  <c r="W253"/>
  <c r="U253"/>
  <c r="S253"/>
  <c r="Q253"/>
  <c r="O253"/>
  <c r="M253"/>
  <c r="K253"/>
  <c r="I253"/>
  <c r="G253"/>
  <c r="E253"/>
  <c r="AH250"/>
  <c r="AF250"/>
  <c r="AD250"/>
  <c r="AB250"/>
  <c r="Z250"/>
  <c r="X250"/>
  <c r="V250"/>
  <c r="T250"/>
  <c r="R250"/>
  <c r="P250"/>
  <c r="N250"/>
  <c r="L250"/>
  <c r="J250"/>
  <c r="H250"/>
  <c r="F250"/>
  <c r="D250"/>
  <c r="AI247"/>
  <c r="AG247"/>
  <c r="AE247"/>
  <c r="AC247"/>
  <c r="AA247"/>
  <c r="Y247"/>
  <c r="W247"/>
  <c r="U247"/>
  <c r="S247"/>
  <c r="Q247"/>
  <c r="O247"/>
  <c r="M247"/>
  <c r="K247"/>
  <c r="I247"/>
  <c r="G247"/>
  <c r="E247"/>
  <c r="AH244"/>
  <c r="AF244"/>
  <c r="AD244"/>
  <c r="AB244"/>
  <c r="Z244"/>
  <c r="X244"/>
  <c r="V244"/>
  <c r="T244"/>
  <c r="R244"/>
  <c r="P244"/>
  <c r="N244"/>
  <c r="L244"/>
  <c r="J244"/>
  <c r="H244"/>
  <c r="F244"/>
  <c r="D244"/>
  <c r="Y241"/>
  <c r="W241"/>
  <c r="U241"/>
  <c r="Q241"/>
  <c r="O241"/>
  <c r="M241"/>
  <c r="K241"/>
  <c r="I241"/>
  <c r="G241"/>
  <c r="E241"/>
  <c r="Z238"/>
  <c r="X238"/>
  <c r="V238"/>
  <c r="T238"/>
  <c r="R238"/>
  <c r="P238"/>
  <c r="N238"/>
  <c r="J238"/>
  <c r="H238"/>
  <c r="F238"/>
  <c r="D238"/>
  <c r="AA235"/>
  <c r="Y235"/>
  <c r="W235"/>
  <c r="U235"/>
  <c r="Q235"/>
  <c r="O235"/>
  <c r="K235"/>
  <c r="I235"/>
  <c r="G235"/>
  <c r="E235"/>
  <c r="AA232"/>
  <c r="Y232"/>
  <c r="W232"/>
  <c r="U232"/>
  <c r="Q232"/>
  <c r="O232"/>
  <c r="K232"/>
  <c r="I232"/>
  <c r="G232"/>
  <c r="E232"/>
  <c r="Z228"/>
  <c r="X228"/>
  <c r="V228"/>
  <c r="T228"/>
  <c r="R228"/>
  <c r="P228"/>
  <c r="N228"/>
  <c r="J228"/>
  <c r="H228"/>
  <c r="F228"/>
  <c r="D228"/>
  <c r="AA225"/>
  <c r="Y225"/>
  <c r="W225"/>
  <c r="U225"/>
  <c r="S225"/>
  <c r="Q225"/>
  <c r="O225"/>
  <c r="K225"/>
  <c r="I225"/>
  <c r="G225"/>
  <c r="E225"/>
  <c r="Z222"/>
  <c r="X222"/>
  <c r="V222"/>
  <c r="T222"/>
  <c r="R222"/>
  <c r="P222"/>
  <c r="N222"/>
  <c r="J222"/>
  <c r="H222"/>
  <c r="F222"/>
  <c r="D222"/>
  <c r="Z219"/>
  <c r="X219"/>
  <c r="V219"/>
  <c r="T219"/>
  <c r="R219"/>
  <c r="P219"/>
  <c r="N219"/>
  <c r="J219"/>
  <c r="H219"/>
  <c r="F219"/>
  <c r="D219"/>
  <c r="Z216"/>
  <c r="X216"/>
  <c r="V216"/>
  <c r="T216"/>
  <c r="R216"/>
  <c r="P216"/>
  <c r="J216"/>
  <c r="H216"/>
  <c r="F216"/>
  <c r="D216"/>
  <c r="Z213"/>
  <c r="X213"/>
  <c r="V213"/>
  <c r="T213"/>
  <c r="R213"/>
  <c r="P213"/>
  <c r="AI259"/>
  <c r="AG259"/>
  <c r="AE259"/>
  <c r="AC259"/>
  <c r="AA259"/>
  <c r="Y259"/>
  <c r="W259"/>
  <c r="U259"/>
  <c r="S259"/>
  <c r="Q259"/>
  <c r="O259"/>
  <c r="M259"/>
  <c r="K259"/>
  <c r="I259"/>
  <c r="G259"/>
  <c r="E259"/>
  <c r="AI256"/>
  <c r="AG256"/>
  <c r="AE256"/>
  <c r="AC256"/>
  <c r="AA256"/>
  <c r="Y256"/>
  <c r="W256"/>
  <c r="U256"/>
  <c r="S256"/>
  <c r="Q256"/>
  <c r="O256"/>
  <c r="M256"/>
  <c r="K256"/>
  <c r="I256"/>
  <c r="G256"/>
  <c r="E256"/>
  <c r="AH253"/>
  <c r="AF253"/>
  <c r="AD253"/>
  <c r="AB253"/>
  <c r="Z253"/>
  <c r="X253"/>
  <c r="V253"/>
  <c r="T253"/>
  <c r="R253"/>
  <c r="P253"/>
  <c r="N253"/>
  <c r="L253"/>
  <c r="J253"/>
  <c r="H253"/>
  <c r="F253"/>
  <c r="D253"/>
  <c r="AI250"/>
  <c r="AG250"/>
  <c r="AE250"/>
  <c r="AC250"/>
  <c r="AA250"/>
  <c r="Y250"/>
  <c r="W250"/>
  <c r="U250"/>
  <c r="S250"/>
  <c r="Q250"/>
  <c r="O250"/>
  <c r="M250"/>
  <c r="K250"/>
  <c r="I250"/>
  <c r="G250"/>
  <c r="E250"/>
  <c r="AH247"/>
  <c r="AF247"/>
  <c r="AD247"/>
  <c r="AB247"/>
  <c r="Z247"/>
  <c r="X247"/>
  <c r="V247"/>
  <c r="T247"/>
  <c r="R247"/>
  <c r="P247"/>
  <c r="N247"/>
  <c r="L247"/>
  <c r="J247"/>
  <c r="H247"/>
  <c r="F247"/>
  <c r="D247"/>
  <c r="AI244"/>
  <c r="AG244"/>
  <c r="AE244"/>
  <c r="AC244"/>
  <c r="AA244"/>
  <c r="Y244"/>
  <c r="W244"/>
  <c r="U244"/>
  <c r="S244"/>
  <c r="Q244"/>
  <c r="O244"/>
  <c r="M244"/>
  <c r="K244"/>
  <c r="I244"/>
  <c r="G244"/>
  <c r="E244"/>
  <c r="X241"/>
  <c r="V241"/>
  <c r="T241"/>
  <c r="R241"/>
  <c r="P241"/>
  <c r="N241"/>
  <c r="L241"/>
  <c r="J241"/>
  <c r="H241"/>
  <c r="F241"/>
  <c r="D241"/>
  <c r="AA238"/>
  <c r="Y238"/>
  <c r="W238"/>
  <c r="U238"/>
  <c r="Q238"/>
  <c r="O238"/>
  <c r="K238"/>
  <c r="I238"/>
  <c r="G238"/>
  <c r="E238"/>
  <c r="Z235"/>
  <c r="X235"/>
  <c r="V235"/>
  <c r="T235"/>
  <c r="R235"/>
  <c r="P235"/>
  <c r="N235"/>
  <c r="J235"/>
  <c r="H235"/>
  <c r="F235"/>
  <c r="D235"/>
  <c r="Z232"/>
  <c r="X232"/>
  <c r="V232"/>
  <c r="T232"/>
  <c r="R232"/>
  <c r="P232"/>
  <c r="N232"/>
  <c r="J232"/>
  <c r="H232"/>
  <c r="F232"/>
  <c r="D232"/>
  <c r="AA228"/>
  <c r="Y228"/>
  <c r="W228"/>
  <c r="U228"/>
  <c r="S228"/>
  <c r="Q228"/>
  <c r="O228"/>
  <c r="K228"/>
  <c r="I228"/>
  <c r="G228"/>
  <c r="E228"/>
  <c r="Z225"/>
  <c r="X225"/>
  <c r="V225"/>
  <c r="T225"/>
  <c r="R225"/>
  <c r="P225"/>
  <c r="N225"/>
  <c r="J225"/>
  <c r="H225"/>
  <c r="F225"/>
  <c r="D225"/>
  <c r="AA222"/>
  <c r="Y222"/>
  <c r="W222"/>
  <c r="U222"/>
  <c r="S222"/>
  <c r="Q222"/>
  <c r="O222"/>
  <c r="K222"/>
  <c r="I222"/>
  <c r="G222"/>
  <c r="E222"/>
  <c r="AA219"/>
  <c r="Y219"/>
  <c r="W219"/>
  <c r="U219"/>
  <c r="S219"/>
  <c r="Q219"/>
  <c r="O219"/>
  <c r="K219"/>
  <c r="I219"/>
  <c r="G219"/>
  <c r="E219"/>
  <c r="AA216"/>
  <c r="Y216"/>
  <c r="U216"/>
  <c r="Q216"/>
  <c r="I216"/>
  <c r="E216"/>
  <c r="Y213"/>
  <c r="U213"/>
  <c r="Q213"/>
  <c r="K213"/>
  <c r="I213"/>
  <c r="G213"/>
  <c r="E213"/>
  <c r="AA210"/>
  <c r="Y210"/>
  <c r="W210"/>
  <c r="U210"/>
  <c r="S210"/>
  <c r="Q210"/>
  <c r="K210"/>
  <c r="I210"/>
  <c r="G210"/>
  <c r="E210"/>
  <c r="Z207"/>
  <c r="X207"/>
  <c r="T207"/>
  <c r="P207"/>
  <c r="H207"/>
  <c r="D207"/>
  <c r="Z204"/>
  <c r="X204"/>
  <c r="V204"/>
  <c r="T204"/>
  <c r="R204"/>
  <c r="P204"/>
  <c r="J204"/>
  <c r="H204"/>
  <c r="D204"/>
  <c r="Z201"/>
  <c r="X201"/>
  <c r="V201"/>
  <c r="T201"/>
  <c r="R201"/>
  <c r="P201"/>
  <c r="J201"/>
  <c r="H201"/>
  <c r="D201"/>
  <c r="Z198"/>
  <c r="V198"/>
  <c r="R198"/>
  <c r="J198"/>
  <c r="D198"/>
  <c r="Z195"/>
  <c r="V195"/>
  <c r="R195"/>
  <c r="J195"/>
  <c r="D195"/>
  <c r="X192"/>
  <c r="T192"/>
  <c r="R192"/>
  <c r="P192"/>
  <c r="J192"/>
  <c r="D192"/>
  <c r="X189"/>
  <c r="T189"/>
  <c r="R189"/>
  <c r="P189"/>
  <c r="J189"/>
  <c r="D189"/>
  <c r="Z185"/>
  <c r="X185"/>
  <c r="V185"/>
  <c r="T185"/>
  <c r="R185"/>
  <c r="P185"/>
  <c r="J185"/>
  <c r="H185"/>
  <c r="Z182"/>
  <c r="X182"/>
  <c r="V182"/>
  <c r="T182"/>
  <c r="R182"/>
  <c r="P182"/>
  <c r="J182"/>
  <c r="H182"/>
  <c r="Z179"/>
  <c r="X179"/>
  <c r="V179"/>
  <c r="R179"/>
  <c r="H179"/>
  <c r="D179"/>
  <c r="Z176"/>
  <c r="X176"/>
  <c r="V176"/>
  <c r="R176"/>
  <c r="H176"/>
  <c r="D176"/>
  <c r="Z173"/>
  <c r="X173"/>
  <c r="V173"/>
  <c r="T173"/>
  <c r="R173"/>
  <c r="P173"/>
  <c r="H173"/>
  <c r="F173"/>
  <c r="D173"/>
  <c r="Z170"/>
  <c r="X170"/>
  <c r="V170"/>
  <c r="T170"/>
  <c r="R170"/>
  <c r="P170"/>
  <c r="H170"/>
  <c r="D170"/>
  <c r="AA167"/>
  <c r="Y167"/>
  <c r="W167"/>
  <c r="U167"/>
  <c r="S167"/>
  <c r="Q167"/>
  <c r="K167"/>
  <c r="I167"/>
  <c r="G167"/>
  <c r="W216"/>
  <c r="G216"/>
  <c r="W213"/>
  <c r="J213"/>
  <c r="F213"/>
  <c r="Z210"/>
  <c r="AA207"/>
  <c r="W207"/>
  <c r="S207"/>
  <c r="K207"/>
  <c r="AA204"/>
  <c r="W204"/>
  <c r="S204"/>
  <c r="O204"/>
  <c r="K204"/>
  <c r="AA201"/>
  <c r="W201"/>
  <c r="S201"/>
  <c r="O201"/>
  <c r="K201"/>
  <c r="AA198"/>
  <c r="W198"/>
  <c r="S198"/>
  <c r="O198"/>
  <c r="K198"/>
  <c r="AA195"/>
  <c r="W195"/>
  <c r="S195"/>
  <c r="O195"/>
  <c r="K195"/>
  <c r="AA192"/>
  <c r="W192"/>
  <c r="S192"/>
  <c r="O192"/>
  <c r="K192"/>
  <c r="AA189"/>
  <c r="W189"/>
  <c r="S189"/>
  <c r="O189"/>
  <c r="K189"/>
  <c r="AA185"/>
  <c r="W185"/>
  <c r="S185"/>
  <c r="O185"/>
  <c r="K185"/>
  <c r="G185"/>
  <c r="AA182"/>
  <c r="W182"/>
  <c r="S182"/>
  <c r="O182"/>
  <c r="K182"/>
  <c r="G182"/>
  <c r="AA179"/>
  <c r="W179"/>
  <c r="S179"/>
  <c r="O179"/>
  <c r="K179"/>
  <c r="G179"/>
  <c r="AA176"/>
  <c r="W176"/>
  <c r="S176"/>
  <c r="O176"/>
  <c r="K176"/>
  <c r="G176"/>
  <c r="AA173"/>
  <c r="W173"/>
  <c r="S173"/>
  <c r="K173"/>
  <c r="G173"/>
  <c r="AA170"/>
  <c r="W170"/>
  <c r="S170"/>
  <c r="K170"/>
  <c r="G170"/>
  <c r="X167"/>
  <c r="T167"/>
  <c r="P167"/>
  <c r="H167"/>
  <c r="E167"/>
  <c r="Z164"/>
  <c r="X164"/>
  <c r="V164"/>
  <c r="T164"/>
  <c r="R164"/>
  <c r="P164"/>
  <c r="H164"/>
  <c r="D164"/>
  <c r="Z161"/>
  <c r="X161"/>
  <c r="V161"/>
  <c r="T161"/>
  <c r="R161"/>
  <c r="P161"/>
  <c r="H161"/>
  <c r="D161"/>
  <c r="Z158"/>
  <c r="X158"/>
  <c r="V158"/>
  <c r="T158"/>
  <c r="R158"/>
  <c r="P158"/>
  <c r="H158"/>
  <c r="D158"/>
  <c r="Z155"/>
  <c r="X155"/>
  <c r="R155"/>
  <c r="P155"/>
  <c r="J155"/>
  <c r="F155"/>
  <c r="Z152"/>
  <c r="X152"/>
  <c r="R152"/>
  <c r="P152"/>
  <c r="J152"/>
  <c r="F152"/>
  <c r="Z149"/>
  <c r="X149"/>
  <c r="R149"/>
  <c r="N149"/>
  <c r="J149"/>
  <c r="F149"/>
  <c r="Z146"/>
  <c r="X146"/>
  <c r="R146"/>
  <c r="N146"/>
  <c r="J146"/>
  <c r="F146"/>
  <c r="Z142"/>
  <c r="R142"/>
  <c r="N142"/>
  <c r="J142"/>
  <c r="F142"/>
  <c r="Z139"/>
  <c r="R139"/>
  <c r="N139"/>
  <c r="J139"/>
  <c r="F139"/>
  <c r="Z136"/>
  <c r="V136"/>
  <c r="R136"/>
  <c r="N136"/>
  <c r="J136"/>
  <c r="F136"/>
  <c r="Z133"/>
  <c r="X133"/>
  <c r="V133"/>
  <c r="R133"/>
  <c r="N133"/>
  <c r="J133"/>
  <c r="F133"/>
  <c r="Z130"/>
  <c r="X130"/>
  <c r="V130"/>
  <c r="T130"/>
  <c r="R130"/>
  <c r="J130"/>
  <c r="H130"/>
  <c r="F130"/>
  <c r="D130"/>
  <c r="Z127"/>
  <c r="X127"/>
  <c r="V127"/>
  <c r="T127"/>
  <c r="R127"/>
  <c r="J127"/>
  <c r="H127"/>
  <c r="D127"/>
  <c r="AA124"/>
  <c r="Y124"/>
  <c r="W124"/>
  <c r="U124"/>
  <c r="S124"/>
  <c r="Q124"/>
  <c r="K124"/>
  <c r="I124"/>
  <c r="G124"/>
  <c r="E124"/>
  <c r="Z121"/>
  <c r="X121"/>
  <c r="V121"/>
  <c r="T121"/>
  <c r="R121"/>
  <c r="J121"/>
  <c r="H121"/>
  <c r="D121"/>
  <c r="AA118"/>
  <c r="Y118"/>
  <c r="W118"/>
  <c r="U118"/>
  <c r="S118"/>
  <c r="Q118"/>
  <c r="K118"/>
  <c r="I118"/>
  <c r="E118"/>
  <c r="AA115"/>
  <c r="Y115"/>
  <c r="W115"/>
  <c r="U115"/>
  <c r="S115"/>
  <c r="Q115"/>
  <c r="K115"/>
  <c r="I115"/>
  <c r="E115"/>
  <c r="AA112"/>
  <c r="W112"/>
  <c r="U112"/>
  <c r="S112"/>
  <c r="Q112"/>
  <c r="O112"/>
  <c r="K112"/>
  <c r="E112"/>
  <c r="W109"/>
  <c r="U109"/>
  <c r="S109"/>
  <c r="O109"/>
  <c r="K109"/>
  <c r="E109"/>
  <c r="AA106"/>
  <c r="W106"/>
  <c r="U106"/>
  <c r="S106"/>
  <c r="O106"/>
  <c r="K106"/>
  <c r="E106"/>
  <c r="AA103"/>
  <c r="W103"/>
  <c r="U103"/>
  <c r="S103"/>
  <c r="O103"/>
  <c r="K103"/>
  <c r="E103"/>
  <c r="AA99"/>
  <c r="W99"/>
  <c r="U99"/>
  <c r="S99"/>
  <c r="O99"/>
  <c r="K99"/>
  <c r="G99"/>
  <c r="E99"/>
  <c r="AA96"/>
  <c r="W96"/>
  <c r="U96"/>
  <c r="S96"/>
  <c r="O96"/>
  <c r="K96"/>
  <c r="I96"/>
  <c r="G96"/>
  <c r="E96"/>
  <c r="Z93"/>
  <c r="V93"/>
  <c r="T93"/>
  <c r="R93"/>
  <c r="N93"/>
  <c r="K216"/>
  <c r="AA213"/>
  <c r="D213"/>
  <c r="T210"/>
  <c r="D210"/>
  <c r="U207"/>
  <c r="E207"/>
  <c r="U204"/>
  <c r="E204"/>
  <c r="U201"/>
  <c r="E201"/>
  <c r="U198"/>
  <c r="E198"/>
  <c r="U195"/>
  <c r="E195"/>
  <c r="U192"/>
  <c r="E192"/>
  <c r="U189"/>
  <c r="E189"/>
  <c r="U185"/>
  <c r="E185"/>
  <c r="U182"/>
  <c r="E182"/>
  <c r="U179"/>
  <c r="E179"/>
  <c r="U176"/>
  <c r="E176"/>
  <c r="U173"/>
  <c r="E173"/>
  <c r="U170"/>
  <c r="E170"/>
  <c r="V167"/>
  <c r="AA164"/>
  <c r="W164"/>
  <c r="S164"/>
  <c r="K164"/>
  <c r="G164"/>
  <c r="AA161"/>
  <c r="W161"/>
  <c r="S161"/>
  <c r="O161"/>
  <c r="K161"/>
  <c r="G161"/>
  <c r="AA158"/>
  <c r="W158"/>
  <c r="S158"/>
  <c r="O158"/>
  <c r="K158"/>
  <c r="G158"/>
  <c r="AA155"/>
  <c r="W155"/>
  <c r="S155"/>
  <c r="O155"/>
  <c r="K155"/>
  <c r="AA152"/>
  <c r="W152"/>
  <c r="S152"/>
  <c r="O152"/>
  <c r="K152"/>
  <c r="AA149"/>
  <c r="W149"/>
  <c r="S149"/>
  <c r="O149"/>
  <c r="K149"/>
  <c r="AA146"/>
  <c r="W146"/>
  <c r="S146"/>
  <c r="O146"/>
  <c r="K146"/>
  <c r="G146"/>
  <c r="AA142"/>
  <c r="W142"/>
  <c r="S142"/>
  <c r="O142"/>
  <c r="K142"/>
  <c r="G142"/>
  <c r="AA139"/>
  <c r="W139"/>
  <c r="S139"/>
  <c r="O139"/>
  <c r="K139"/>
  <c r="G139"/>
  <c r="AA136"/>
  <c r="W136"/>
  <c r="S136"/>
  <c r="O136"/>
  <c r="K136"/>
  <c r="G136"/>
  <c r="AA133"/>
  <c r="W133"/>
  <c r="S133"/>
  <c r="O133"/>
  <c r="K133"/>
  <c r="G133"/>
  <c r="AA130"/>
  <c r="W130"/>
  <c r="S130"/>
  <c r="K130"/>
  <c r="G130"/>
  <c r="AA127"/>
  <c r="W127"/>
  <c r="S127"/>
  <c r="K127"/>
  <c r="G127"/>
  <c r="X124"/>
  <c r="T124"/>
  <c r="H124"/>
  <c r="D124"/>
  <c r="Y121"/>
  <c r="U121"/>
  <c r="Q121"/>
  <c r="I121"/>
  <c r="E121"/>
  <c r="Z118"/>
  <c r="V118"/>
  <c r="R118"/>
  <c r="J118"/>
  <c r="Z115"/>
  <c r="V115"/>
  <c r="R115"/>
  <c r="J115"/>
  <c r="Z112"/>
  <c r="V112"/>
  <c r="R112"/>
  <c r="J112"/>
  <c r="F112"/>
  <c r="Z109"/>
  <c r="V109"/>
  <c r="R109"/>
  <c r="J109"/>
  <c r="F109"/>
  <c r="Z106"/>
  <c r="V106"/>
  <c r="R106"/>
  <c r="N106"/>
  <c r="J106"/>
  <c r="F106"/>
  <c r="Z103"/>
  <c r="V103"/>
  <c r="R103"/>
  <c r="N103"/>
  <c r="J103"/>
  <c r="F103"/>
  <c r="Z99"/>
  <c r="V99"/>
  <c r="N99"/>
  <c r="J99"/>
  <c r="F99"/>
  <c r="Z96"/>
  <c r="V96"/>
  <c r="N96"/>
  <c r="J96"/>
  <c r="F96"/>
  <c r="AA93"/>
  <c r="W93"/>
  <c r="S93"/>
  <c r="O93"/>
  <c r="K93"/>
  <c r="G93"/>
  <c r="E93"/>
  <c r="AA90"/>
  <c r="Y90"/>
  <c r="W90"/>
  <c r="U90"/>
  <c r="S90"/>
  <c r="O90"/>
  <c r="K90"/>
  <c r="G90"/>
  <c r="E90"/>
  <c r="Z87"/>
  <c r="X87"/>
  <c r="V87"/>
  <c r="T87"/>
  <c r="H87"/>
  <c r="F87"/>
  <c r="D87"/>
  <c r="Z84"/>
  <c r="X84"/>
  <c r="V84"/>
  <c r="T84"/>
  <c r="H84"/>
  <c r="F84"/>
  <c r="D84"/>
  <c r="Z81"/>
  <c r="X81"/>
  <c r="V81"/>
  <c r="T81"/>
  <c r="R81"/>
  <c r="H81"/>
  <c r="D81"/>
  <c r="AA78"/>
  <c r="Y78"/>
  <c r="W78"/>
  <c r="U78"/>
  <c r="Q78"/>
  <c r="K78"/>
  <c r="I78"/>
  <c r="E78"/>
  <c r="Z75"/>
  <c r="X75"/>
  <c r="V75"/>
  <c r="T75"/>
  <c r="R75"/>
  <c r="J75"/>
  <c r="H75"/>
  <c r="D75"/>
  <c r="Z72"/>
  <c r="X72"/>
  <c r="V72"/>
  <c r="T72"/>
  <c r="R72"/>
  <c r="J72"/>
  <c r="H72"/>
  <c r="D72"/>
  <c r="AA69"/>
  <c r="W69"/>
  <c r="U69"/>
  <c r="S69"/>
  <c r="O69"/>
  <c r="K69"/>
  <c r="E69"/>
  <c r="AA66"/>
  <c r="W66"/>
  <c r="U66"/>
  <c r="S66"/>
  <c r="O66"/>
  <c r="K66"/>
  <c r="E66"/>
  <c r="AA63"/>
  <c r="W63"/>
  <c r="U63"/>
  <c r="S63"/>
  <c r="O63"/>
  <c r="K63"/>
  <c r="G63"/>
  <c r="E63"/>
  <c r="AA60"/>
  <c r="W60"/>
  <c r="U60"/>
  <c r="S60"/>
  <c r="O60"/>
  <c r="K60"/>
  <c r="G60"/>
  <c r="E60"/>
  <c r="AA56"/>
  <c r="Y56"/>
  <c r="W56"/>
  <c r="U56"/>
  <c r="S56"/>
  <c r="O56"/>
  <c r="K56"/>
  <c r="I56"/>
  <c r="G56"/>
  <c r="E56"/>
  <c r="AA53"/>
  <c r="Y53"/>
  <c r="W53"/>
  <c r="U53"/>
  <c r="S53"/>
  <c r="O53"/>
  <c r="K53"/>
  <c r="I53"/>
  <c r="G53"/>
  <c r="E53"/>
  <c r="Z50"/>
  <c r="X50"/>
  <c r="V50"/>
  <c r="T50"/>
  <c r="R50"/>
  <c r="N50"/>
  <c r="J50"/>
  <c r="F50"/>
  <c r="Z47"/>
  <c r="X47"/>
  <c r="V47"/>
  <c r="T47"/>
  <c r="R47"/>
  <c r="N47"/>
  <c r="J47"/>
  <c r="F47"/>
  <c r="Z44"/>
  <c r="X44"/>
  <c r="V44"/>
  <c r="T44"/>
  <c r="R44"/>
  <c r="P44"/>
  <c r="S216"/>
  <c r="S213"/>
  <c r="H213"/>
  <c r="X210"/>
  <c r="P210"/>
  <c r="H210"/>
  <c r="Y207"/>
  <c r="Q207"/>
  <c r="I207"/>
  <c r="Y204"/>
  <c r="Q204"/>
  <c r="I204"/>
  <c r="Y201"/>
  <c r="Q201"/>
  <c r="I201"/>
  <c r="Y198"/>
  <c r="Q198"/>
  <c r="I198"/>
  <c r="Y195"/>
  <c r="I195"/>
  <c r="Y192"/>
  <c r="I192"/>
  <c r="I189"/>
  <c r="I185"/>
  <c r="I182"/>
  <c r="I179"/>
  <c r="Y176"/>
  <c r="Q176"/>
  <c r="I176"/>
  <c r="Y173"/>
  <c r="Q173"/>
  <c r="I173"/>
  <c r="Y170"/>
  <c r="Q170"/>
  <c r="I170"/>
  <c r="Z167"/>
  <c r="R167"/>
  <c r="D167"/>
  <c r="Y164"/>
  <c r="U164"/>
  <c r="Q164"/>
  <c r="I164"/>
  <c r="E164"/>
  <c r="Y161"/>
  <c r="U161"/>
  <c r="Q161"/>
  <c r="I161"/>
  <c r="E161"/>
  <c r="Y158"/>
  <c r="U158"/>
  <c r="Q158"/>
  <c r="I158"/>
  <c r="E158"/>
  <c r="Y155"/>
  <c r="U155"/>
  <c r="Q155"/>
  <c r="E155"/>
  <c r="Y152"/>
  <c r="U152"/>
  <c r="Q152"/>
  <c r="E152"/>
  <c r="Y149"/>
  <c r="U149"/>
  <c r="I149"/>
  <c r="E149"/>
  <c r="Y146"/>
  <c r="U146"/>
  <c r="I146"/>
  <c r="E146"/>
  <c r="U142"/>
  <c r="I142"/>
  <c r="E142"/>
  <c r="U139"/>
  <c r="I139"/>
  <c r="E139"/>
  <c r="U136"/>
  <c r="I136"/>
  <c r="E136"/>
  <c r="Y133"/>
  <c r="U133"/>
  <c r="I133"/>
  <c r="E133"/>
  <c r="Y130"/>
  <c r="U130"/>
  <c r="Q130"/>
  <c r="I130"/>
  <c r="E130"/>
  <c r="Y127"/>
  <c r="U127"/>
  <c r="Q127"/>
  <c r="I127"/>
  <c r="E127"/>
  <c r="Z124"/>
  <c r="V124"/>
  <c r="R124"/>
  <c r="J124"/>
  <c r="AA121"/>
  <c r="W121"/>
  <c r="S121"/>
  <c r="K121"/>
  <c r="G121"/>
  <c r="X118"/>
  <c r="T118"/>
  <c r="H118"/>
  <c r="D118"/>
  <c r="X115"/>
  <c r="T115"/>
  <c r="H115"/>
  <c r="D115"/>
  <c r="X112"/>
  <c r="T112"/>
  <c r="T109"/>
  <c r="T106"/>
  <c r="T103"/>
  <c r="X99"/>
  <c r="T99"/>
  <c r="X96"/>
  <c r="T96"/>
  <c r="Y93"/>
  <c r="U93"/>
  <c r="J93"/>
  <c r="H93"/>
  <c r="F93"/>
  <c r="Z90"/>
  <c r="V90"/>
  <c r="T90"/>
  <c r="R90"/>
  <c r="N90"/>
  <c r="J90"/>
  <c r="H90"/>
  <c r="F90"/>
  <c r="D90"/>
  <c r="AA87"/>
  <c r="Y87"/>
  <c r="W87"/>
  <c r="U87"/>
  <c r="S87"/>
  <c r="Q87"/>
  <c r="K87"/>
  <c r="I87"/>
  <c r="G87"/>
  <c r="E87"/>
  <c r="AA84"/>
  <c r="Y84"/>
  <c r="W84"/>
  <c r="U84"/>
  <c r="S84"/>
  <c r="Q84"/>
  <c r="K84"/>
  <c r="I84"/>
  <c r="G84"/>
  <c r="E84"/>
  <c r="AA81"/>
  <c r="Y81"/>
  <c r="W81"/>
  <c r="U81"/>
  <c r="Q81"/>
  <c r="K81"/>
  <c r="I81"/>
  <c r="E81"/>
  <c r="Z78"/>
  <c r="X78"/>
  <c r="V78"/>
  <c r="T78"/>
  <c r="R78"/>
  <c r="H78"/>
  <c r="D78"/>
  <c r="AA75"/>
  <c r="Y75"/>
  <c r="W75"/>
  <c r="U75"/>
  <c r="S75"/>
  <c r="Q75"/>
  <c r="O75"/>
  <c r="K75"/>
  <c r="I75"/>
  <c r="E75"/>
  <c r="AA72"/>
  <c r="Y72"/>
  <c r="W72"/>
  <c r="U72"/>
  <c r="S72"/>
  <c r="Q72"/>
  <c r="K72"/>
  <c r="I72"/>
  <c r="E72"/>
  <c r="Z69"/>
  <c r="X69"/>
  <c r="V69"/>
  <c r="T69"/>
  <c r="R69"/>
  <c r="J69"/>
  <c r="H69"/>
  <c r="F69"/>
  <c r="Z66"/>
  <c r="X66"/>
  <c r="V66"/>
  <c r="R66"/>
  <c r="J66"/>
  <c r="H66"/>
  <c r="F66"/>
  <c r="V63"/>
  <c r="T63"/>
  <c r="R63"/>
  <c r="N63"/>
  <c r="J63"/>
  <c r="H63"/>
  <c r="F63"/>
  <c r="V60"/>
  <c r="T60"/>
  <c r="R60"/>
  <c r="N60"/>
  <c r="J60"/>
  <c r="H60"/>
  <c r="F60"/>
  <c r="Z56"/>
  <c r="X56"/>
  <c r="V56"/>
  <c r="R56"/>
  <c r="N56"/>
  <c r="J56"/>
  <c r="F56"/>
  <c r="Z53"/>
  <c r="V53"/>
  <c r="R53"/>
  <c r="N53"/>
  <c r="J53"/>
  <c r="F53"/>
  <c r="AA50"/>
  <c r="Y50"/>
  <c r="W50"/>
  <c r="U50"/>
  <c r="S50"/>
  <c r="O50"/>
  <c r="K50"/>
  <c r="I50"/>
  <c r="G50"/>
  <c r="E50"/>
  <c r="AA47"/>
  <c r="W47"/>
  <c r="U47"/>
  <c r="S47"/>
  <c r="O47"/>
  <c r="K47"/>
  <c r="I47"/>
  <c r="G47"/>
  <c r="E47"/>
  <c r="AA44"/>
  <c r="Y44"/>
  <c r="W44"/>
  <c r="U44"/>
  <c r="Q44"/>
  <c r="O44"/>
  <c r="K44"/>
  <c r="I44"/>
  <c r="G44"/>
  <c r="E44"/>
  <c r="AA41"/>
  <c r="Y41"/>
  <c r="W41"/>
  <c r="U41"/>
  <c r="Q41"/>
  <c r="K41"/>
  <c r="I41"/>
  <c r="G41"/>
  <c r="E41"/>
  <c r="AA38"/>
  <c r="Y38"/>
  <c r="W38"/>
  <c r="U38"/>
  <c r="S38"/>
  <c r="Q38"/>
  <c r="H44"/>
  <c r="D44"/>
  <c r="X41"/>
  <c r="T41"/>
  <c r="P41"/>
  <c r="H41"/>
  <c r="D41"/>
  <c r="X38"/>
  <c r="T38"/>
  <c r="P38"/>
  <c r="H38"/>
  <c r="D38"/>
  <c r="Z35"/>
  <c r="X35"/>
  <c r="V35"/>
  <c r="T35"/>
  <c r="R35"/>
  <c r="P35"/>
  <c r="H35"/>
  <c r="D35"/>
  <c r="Z32"/>
  <c r="X32"/>
  <c r="V32"/>
  <c r="T32"/>
  <c r="R32"/>
  <c r="P32"/>
  <c r="J32"/>
  <c r="H32"/>
  <c r="D32"/>
  <c r="Z29"/>
  <c r="X29"/>
  <c r="V29"/>
  <c r="T29"/>
  <c r="R29"/>
  <c r="P29"/>
  <c r="J29"/>
  <c r="H29"/>
  <c r="D29"/>
  <c r="Z26"/>
  <c r="X26"/>
  <c r="V26"/>
  <c r="R26"/>
  <c r="P26"/>
  <c r="J26"/>
  <c r="H26"/>
  <c r="F26"/>
  <c r="D26"/>
  <c r="Z23"/>
  <c r="V23"/>
  <c r="R23"/>
  <c r="J23"/>
  <c r="H23"/>
  <c r="F23"/>
  <c r="D23"/>
  <c r="Z20"/>
  <c r="V20"/>
  <c r="R20"/>
  <c r="J20"/>
  <c r="H20"/>
  <c r="F20"/>
  <c r="Z17"/>
  <c r="X17"/>
  <c r="V17"/>
  <c r="R17"/>
  <c r="J17"/>
  <c r="H17"/>
  <c r="F17"/>
  <c r="Z13"/>
  <c r="X13"/>
  <c r="V13"/>
  <c r="T13"/>
  <c r="R13"/>
  <c r="N13"/>
  <c r="J13"/>
  <c r="H13"/>
  <c r="F13"/>
  <c r="Z10"/>
  <c r="X10"/>
  <c r="V10"/>
  <c r="T10"/>
  <c r="R10"/>
  <c r="N10"/>
  <c r="J10"/>
  <c r="H10"/>
  <c r="F10"/>
  <c r="Z7"/>
  <c r="X7"/>
  <c r="V7"/>
  <c r="T7"/>
  <c r="R7"/>
  <c r="N7"/>
  <c r="J7"/>
  <c r="H7"/>
  <c r="F7"/>
  <c r="F4"/>
  <c r="H4"/>
  <c r="J4"/>
  <c r="N4"/>
  <c r="P4"/>
  <c r="R4"/>
  <c r="T4"/>
  <c r="V4"/>
  <c r="X4"/>
  <c r="Z4"/>
  <c r="Y7"/>
  <c r="U7"/>
  <c r="O7"/>
  <c r="K7"/>
  <c r="G7"/>
  <c r="I4"/>
  <c r="K4"/>
  <c r="O4"/>
  <c r="S4"/>
  <c r="W4"/>
  <c r="AA4"/>
  <c r="Z41"/>
  <c r="V41"/>
  <c r="R41"/>
  <c r="Z38"/>
  <c r="V38"/>
  <c r="R38"/>
  <c r="O38"/>
  <c r="K38"/>
  <c r="I38"/>
  <c r="E38"/>
  <c r="AA35"/>
  <c r="Y35"/>
  <c r="W35"/>
  <c r="U35"/>
  <c r="S35"/>
  <c r="Q35"/>
  <c r="O35"/>
  <c r="K35"/>
  <c r="I35"/>
  <c r="E35"/>
  <c r="AA32"/>
  <c r="Y32"/>
  <c r="W32"/>
  <c r="U32"/>
  <c r="S32"/>
  <c r="Q32"/>
  <c r="O32"/>
  <c r="K32"/>
  <c r="I32"/>
  <c r="E32"/>
  <c r="AA29"/>
  <c r="Y29"/>
  <c r="W29"/>
  <c r="U29"/>
  <c r="S29"/>
  <c r="Q29"/>
  <c r="O29"/>
  <c r="K29"/>
  <c r="I29"/>
  <c r="E29"/>
  <c r="AA26"/>
  <c r="Y26"/>
  <c r="W26"/>
  <c r="U26"/>
  <c r="S26"/>
  <c r="K26"/>
  <c r="E26"/>
  <c r="AA23"/>
  <c r="Y23"/>
  <c r="W23"/>
  <c r="U23"/>
  <c r="S23"/>
  <c r="O23"/>
  <c r="K23"/>
  <c r="E23"/>
  <c r="AA20"/>
  <c r="Y20"/>
  <c r="W20"/>
  <c r="U20"/>
  <c r="S20"/>
  <c r="O20"/>
  <c r="K20"/>
  <c r="I20"/>
  <c r="E20"/>
  <c r="AA17"/>
  <c r="Y17"/>
  <c r="W17"/>
  <c r="U17"/>
  <c r="S17"/>
  <c r="O17"/>
  <c r="K17"/>
  <c r="G17"/>
  <c r="E17"/>
  <c r="AA13"/>
  <c r="Y13"/>
  <c r="W13"/>
  <c r="U13"/>
  <c r="S13"/>
  <c r="O13"/>
  <c r="K13"/>
  <c r="I13"/>
  <c r="G13"/>
  <c r="E13"/>
  <c r="AA10"/>
  <c r="Y10"/>
  <c r="W10"/>
  <c r="U10"/>
  <c r="S10"/>
  <c r="O10"/>
  <c r="K10"/>
  <c r="I10"/>
  <c r="G10"/>
  <c r="AA7"/>
  <c r="W7"/>
  <c r="S7"/>
  <c r="I7"/>
  <c r="G4"/>
  <c r="Q4"/>
  <c r="U4"/>
  <c r="Y4"/>
  <c r="E18" i="5"/>
  <c r="W209" i="4"/>
  <c r="G2"/>
  <c r="F2"/>
  <c r="J2"/>
  <c r="N2"/>
  <c r="O2"/>
  <c r="L2"/>
  <c r="M2"/>
  <c r="P2"/>
  <c r="P7" s="1"/>
  <c r="Q2"/>
  <c r="T2"/>
  <c r="U2"/>
  <c r="X98"/>
  <c r="X100" s="1"/>
  <c r="Y63"/>
  <c r="AA221"/>
  <c r="BF221" s="1"/>
  <c r="H2"/>
  <c r="H46" s="1"/>
  <c r="H48" s="1"/>
  <c r="I2"/>
  <c r="D2"/>
  <c r="D111" s="1"/>
  <c r="A3"/>
  <c r="D18" i="3"/>
  <c r="M46" i="4" l="1"/>
  <c r="M48" s="1"/>
  <c r="M92"/>
  <c r="M94" s="1"/>
  <c r="Q6"/>
  <c r="Q8" s="1"/>
  <c r="Q114"/>
  <c r="Q116" s="1"/>
  <c r="Q117"/>
  <c r="Q119" s="1"/>
  <c r="BG179"/>
  <c r="BG124"/>
  <c r="BG122"/>
  <c r="BG130"/>
  <c r="BG128"/>
  <c r="BG118"/>
  <c r="BG116"/>
  <c r="BG133"/>
  <c r="BG131"/>
  <c r="BG72"/>
  <c r="BG70"/>
  <c r="BG115"/>
  <c r="BG113"/>
  <c r="BG198"/>
  <c r="BG196"/>
  <c r="BG87"/>
  <c r="BG85"/>
  <c r="BG106"/>
  <c r="BG104"/>
  <c r="BG185"/>
  <c r="BG173"/>
  <c r="BG171"/>
  <c r="BG189"/>
  <c r="BG187"/>
  <c r="BG161"/>
  <c r="BG159"/>
  <c r="BG93"/>
  <c r="BG81"/>
  <c r="BG79"/>
  <c r="BG96"/>
  <c r="BG121"/>
  <c r="BG119"/>
  <c r="BG195"/>
  <c r="BG193"/>
  <c r="BG47"/>
  <c r="BG53"/>
  <c r="BG149"/>
  <c r="BG147"/>
  <c r="BG136"/>
  <c r="BG101"/>
  <c r="BG103"/>
  <c r="BG213"/>
  <c r="BG211"/>
  <c r="BG144"/>
  <c r="BG146"/>
  <c r="BG127"/>
  <c r="BG125"/>
  <c r="BG204"/>
  <c r="BG202"/>
  <c r="BG56"/>
  <c r="BG192"/>
  <c r="BG190"/>
  <c r="BG58"/>
  <c r="BG60"/>
  <c r="BG139"/>
  <c r="BG214"/>
  <c r="BG176"/>
  <c r="BG174"/>
  <c r="BG109"/>
  <c r="BG107"/>
  <c r="BG201"/>
  <c r="BG199"/>
  <c r="BG112"/>
  <c r="BG110"/>
  <c r="BG99"/>
  <c r="BG84"/>
  <c r="BG82"/>
  <c r="BG182"/>
  <c r="BG207"/>
  <c r="BG205"/>
  <c r="BG158"/>
  <c r="BG156"/>
  <c r="BG66"/>
  <c r="BG64"/>
  <c r="BG170"/>
  <c r="BG168"/>
  <c r="BG90"/>
  <c r="BG88"/>
  <c r="BG69"/>
  <c r="BG67"/>
  <c r="BG78"/>
  <c r="BG76"/>
  <c r="BG167"/>
  <c r="BG165"/>
  <c r="BG155"/>
  <c r="BG153"/>
  <c r="BG10"/>
  <c r="BG253"/>
  <c r="BG164"/>
  <c r="BG162"/>
  <c r="BG50"/>
  <c r="BG142"/>
  <c r="BG152"/>
  <c r="BG150"/>
  <c r="BG75"/>
  <c r="BG73"/>
  <c r="BG210"/>
  <c r="BG208"/>
  <c r="BG63"/>
  <c r="BG61"/>
  <c r="BG241"/>
  <c r="BG13"/>
  <c r="BG4"/>
  <c r="BG26"/>
  <c r="BG24"/>
  <c r="BG228"/>
  <c r="BG226"/>
  <c r="BG35"/>
  <c r="BG33"/>
  <c r="BG225"/>
  <c r="BG223"/>
  <c r="BG247"/>
  <c r="BG219"/>
  <c r="BG217"/>
  <c r="BG41"/>
  <c r="BG39"/>
  <c r="BG250"/>
  <c r="BG32"/>
  <c r="BG30"/>
  <c r="BG256"/>
  <c r="BG216"/>
  <c r="C216" s="1"/>
  <c r="BG222"/>
  <c r="BG220"/>
  <c r="BG38"/>
  <c r="BG36"/>
  <c r="BG23"/>
  <c r="BG21"/>
  <c r="BG7"/>
  <c r="BG235"/>
  <c r="BG259"/>
  <c r="BG244"/>
  <c r="BG44"/>
  <c r="BG42"/>
  <c r="BG238"/>
  <c r="BG17"/>
  <c r="BG15"/>
  <c r="BG232"/>
  <c r="BG20"/>
  <c r="BG18"/>
  <c r="BG45"/>
  <c r="BG29"/>
  <c r="BG27"/>
  <c r="BF247"/>
  <c r="BF253"/>
  <c r="BF220"/>
  <c r="BF226"/>
  <c r="BF244"/>
  <c r="BF250"/>
  <c r="BF256"/>
  <c r="BF259"/>
  <c r="T9"/>
  <c r="T11" s="1"/>
  <c r="T12"/>
  <c r="T14" s="1"/>
  <c r="L96"/>
  <c r="G59"/>
  <c r="G61" s="1"/>
  <c r="G55"/>
  <c r="G57" s="1"/>
  <c r="G49"/>
  <c r="G51" s="1"/>
  <c r="G62"/>
  <c r="G64" s="1"/>
  <c r="G46"/>
  <c r="G48" s="1"/>
  <c r="G52"/>
  <c r="G54" s="1"/>
  <c r="T195"/>
  <c r="T178"/>
  <c r="T180" s="1"/>
  <c r="F178"/>
  <c r="F180" s="1"/>
  <c r="F175"/>
  <c r="F177" s="1"/>
  <c r="J179"/>
  <c r="J175"/>
  <c r="J177" s="1"/>
  <c r="J178"/>
  <c r="J180" s="1"/>
  <c r="N184"/>
  <c r="N186" s="1"/>
  <c r="N181"/>
  <c r="N183" s="1"/>
  <c r="N108"/>
  <c r="N110" s="1"/>
  <c r="M4"/>
  <c r="M138"/>
  <c r="M140" s="1"/>
  <c r="M141"/>
  <c r="M143" s="1"/>
  <c r="M135"/>
  <c r="M137" s="1"/>
  <c r="J176"/>
  <c r="P195"/>
  <c r="M50"/>
  <c r="M47"/>
  <c r="L60"/>
  <c r="L154"/>
  <c r="L156" s="1"/>
  <c r="L145"/>
  <c r="L147" s="1"/>
  <c r="L151"/>
  <c r="L153" s="1"/>
  <c r="L148"/>
  <c r="L150" s="1"/>
  <c r="T198"/>
  <c r="M155"/>
  <c r="M69"/>
  <c r="M152"/>
  <c r="M66"/>
  <c r="T176"/>
  <c r="T179"/>
  <c r="M149"/>
  <c r="M63"/>
  <c r="M146"/>
  <c r="M60"/>
  <c r="P198"/>
  <c r="M56"/>
  <c r="L99"/>
  <c r="M53"/>
  <c r="F192"/>
  <c r="F145"/>
  <c r="F147" s="1"/>
  <c r="F52"/>
  <c r="F54" s="1"/>
  <c r="F55"/>
  <c r="F57" s="1"/>
  <c r="F148"/>
  <c r="F150" s="1"/>
  <c r="G118"/>
  <c r="G135"/>
  <c r="G137" s="1"/>
  <c r="G141"/>
  <c r="G143" s="1"/>
  <c r="G138"/>
  <c r="G140" s="1"/>
  <c r="G132"/>
  <c r="G134" s="1"/>
  <c r="F179"/>
  <c r="F182"/>
  <c r="F185"/>
  <c r="F195"/>
  <c r="F198"/>
  <c r="F172"/>
  <c r="F49"/>
  <c r="F51" s="1"/>
  <c r="F46"/>
  <c r="F48" s="1"/>
  <c r="F176"/>
  <c r="F189"/>
  <c r="Q26"/>
  <c r="U178"/>
  <c r="U180" s="1"/>
  <c r="U154"/>
  <c r="U156" s="1"/>
  <c r="U184"/>
  <c r="U186" s="1"/>
  <c r="U145"/>
  <c r="U147" s="1"/>
  <c r="U151"/>
  <c r="U153" s="1"/>
  <c r="U181"/>
  <c r="U183" s="1"/>
  <c r="U148"/>
  <c r="U150" s="1"/>
  <c r="U175"/>
  <c r="U177" s="1"/>
  <c r="M109"/>
  <c r="M103"/>
  <c r="M106"/>
  <c r="O115"/>
  <c r="O166"/>
  <c r="O168" s="1"/>
  <c r="O163"/>
  <c r="O165" s="1"/>
  <c r="M99"/>
  <c r="L63"/>
  <c r="M96"/>
  <c r="L152"/>
  <c r="L47"/>
  <c r="L146"/>
  <c r="M142"/>
  <c r="M93"/>
  <c r="L179"/>
  <c r="L155"/>
  <c r="L106"/>
  <c r="L56"/>
  <c r="M139"/>
  <c r="M90"/>
  <c r="L66"/>
  <c r="L176"/>
  <c r="M136"/>
  <c r="M13"/>
  <c r="L149"/>
  <c r="L50"/>
  <c r="M133"/>
  <c r="M10"/>
  <c r="L105"/>
  <c r="L107" s="1"/>
  <c r="L102"/>
  <c r="L104" s="1"/>
  <c r="M7"/>
  <c r="L103"/>
  <c r="L53"/>
  <c r="O170"/>
  <c r="O167"/>
  <c r="F25"/>
  <c r="F27" s="1"/>
  <c r="F22"/>
  <c r="F24" s="1"/>
  <c r="O164"/>
  <c r="O173"/>
  <c r="L52"/>
  <c r="L54" s="1"/>
  <c r="L55"/>
  <c r="L57" s="1"/>
  <c r="N155"/>
  <c r="L16"/>
  <c r="L18" s="1"/>
  <c r="L6"/>
  <c r="L8" s="1"/>
  <c r="L9"/>
  <c r="L11" s="1"/>
  <c r="L25"/>
  <c r="L27" s="1"/>
  <c r="L98"/>
  <c r="L100" s="1"/>
  <c r="L3"/>
  <c r="L5" s="1"/>
  <c r="L19"/>
  <c r="L21" s="1"/>
  <c r="L95"/>
  <c r="L97" s="1"/>
  <c r="L12"/>
  <c r="L14" s="1"/>
  <c r="L22"/>
  <c r="L24" s="1"/>
  <c r="M65"/>
  <c r="M67" s="1"/>
  <c r="M59"/>
  <c r="M61" s="1"/>
  <c r="M148"/>
  <c r="M150" s="1"/>
  <c r="M52"/>
  <c r="M54" s="1"/>
  <c r="M62"/>
  <c r="M64" s="1"/>
  <c r="M154"/>
  <c r="M156" s="1"/>
  <c r="M55"/>
  <c r="M57" s="1"/>
  <c r="M145"/>
  <c r="M147" s="1"/>
  <c r="M49"/>
  <c r="M51" s="1"/>
  <c r="M151"/>
  <c r="M153" s="1"/>
  <c r="M9"/>
  <c r="M11" s="1"/>
  <c r="M12"/>
  <c r="M14" s="1"/>
  <c r="O118"/>
  <c r="N152"/>
  <c r="L141"/>
  <c r="L143" s="1"/>
  <c r="L138"/>
  <c r="L140" s="1"/>
  <c r="L135"/>
  <c r="L137" s="1"/>
  <c r="L132"/>
  <c r="L134" s="1"/>
  <c r="M105"/>
  <c r="M107" s="1"/>
  <c r="M102"/>
  <c r="M104" s="1"/>
  <c r="M98"/>
  <c r="M100" s="1"/>
  <c r="M95"/>
  <c r="M97" s="1"/>
  <c r="M108"/>
  <c r="M110" s="1"/>
  <c r="D113"/>
  <c r="T74"/>
  <c r="T76" s="1"/>
  <c r="T71"/>
  <c r="T73" s="1"/>
  <c r="P63"/>
  <c r="P46"/>
  <c r="P48" s="1"/>
  <c r="Q99"/>
  <c r="Q96"/>
  <c r="J197"/>
  <c r="J199" s="1"/>
  <c r="J194"/>
  <c r="J196" s="1"/>
  <c r="T133"/>
  <c r="T197"/>
  <c r="T199" s="1"/>
  <c r="T194"/>
  <c r="T196" s="1"/>
  <c r="N195"/>
  <c r="N197"/>
  <c r="N199" s="1"/>
  <c r="N194"/>
  <c r="N196" s="1"/>
  <c r="F197"/>
  <c r="F199" s="1"/>
  <c r="F194"/>
  <c r="F196" s="1"/>
  <c r="Y47"/>
  <c r="Y136"/>
  <c r="Y139"/>
  <c r="Y142"/>
  <c r="Y69"/>
  <c r="Y106"/>
  <c r="X20"/>
  <c r="X23"/>
  <c r="X53"/>
  <c r="X60"/>
  <c r="X63"/>
  <c r="X90"/>
  <c r="Y189"/>
  <c r="X93"/>
  <c r="Y103"/>
  <c r="Y109"/>
  <c r="Y112"/>
  <c r="X195"/>
  <c r="X198"/>
  <c r="F59"/>
  <c r="F61" s="1"/>
  <c r="F62"/>
  <c r="F64" s="1"/>
  <c r="J59"/>
  <c r="J61" s="1"/>
  <c r="J62"/>
  <c r="J64" s="1"/>
  <c r="X136"/>
  <c r="X139"/>
  <c r="X142"/>
  <c r="N17"/>
  <c r="N20"/>
  <c r="N198"/>
  <c r="N26"/>
  <c r="N109"/>
  <c r="O81"/>
  <c r="O68"/>
  <c r="O70" s="1"/>
  <c r="O65"/>
  <c r="O67" s="1"/>
  <c r="N23"/>
  <c r="N66"/>
  <c r="N69"/>
  <c r="I98"/>
  <c r="I100" s="1"/>
  <c r="I95"/>
  <c r="I97" s="1"/>
  <c r="I89"/>
  <c r="I91" s="1"/>
  <c r="I102"/>
  <c r="I104" s="1"/>
  <c r="I105"/>
  <c r="I107" s="1"/>
  <c r="I92"/>
  <c r="I94" s="1"/>
  <c r="G20"/>
  <c r="P20"/>
  <c r="P23"/>
  <c r="G81"/>
  <c r="G66"/>
  <c r="G103"/>
  <c r="G106"/>
  <c r="G109"/>
  <c r="G112"/>
  <c r="P133"/>
  <c r="P136"/>
  <c r="P139"/>
  <c r="P146"/>
  <c r="G189"/>
  <c r="G192"/>
  <c r="G195"/>
  <c r="G198"/>
  <c r="P103"/>
  <c r="P90"/>
  <c r="P66"/>
  <c r="P53"/>
  <c r="P106"/>
  <c r="P93"/>
  <c r="P69"/>
  <c r="P56"/>
  <c r="G23"/>
  <c r="G26"/>
  <c r="P10"/>
  <c r="P13"/>
  <c r="P17"/>
  <c r="G69"/>
  <c r="G78"/>
  <c r="G149"/>
  <c r="G152"/>
  <c r="G155"/>
  <c r="G115"/>
  <c r="P142"/>
  <c r="P149"/>
  <c r="P176"/>
  <c r="P179"/>
  <c r="P96"/>
  <c r="P60"/>
  <c r="P99"/>
  <c r="J25"/>
  <c r="J27" s="1"/>
  <c r="J102"/>
  <c r="J104" s="1"/>
  <c r="J105"/>
  <c r="J107" s="1"/>
  <c r="J22"/>
  <c r="J24" s="1"/>
  <c r="N22"/>
  <c r="N24" s="1"/>
  <c r="N102"/>
  <c r="N104" s="1"/>
  <c r="N105"/>
  <c r="N107" s="1"/>
  <c r="N25"/>
  <c r="N27" s="1"/>
  <c r="F191"/>
  <c r="F193" s="1"/>
  <c r="F188"/>
  <c r="F190" s="1"/>
  <c r="F184"/>
  <c r="N154"/>
  <c r="N156" s="1"/>
  <c r="N151"/>
  <c r="N153" s="1"/>
  <c r="F154"/>
  <c r="F156" s="1"/>
  <c r="F151"/>
  <c r="F153" s="1"/>
  <c r="V192"/>
  <c r="V19"/>
  <c r="V21" s="1"/>
  <c r="V16"/>
  <c r="V18" s="1"/>
  <c r="J84"/>
  <c r="J154"/>
  <c r="J156" s="1"/>
  <c r="J151"/>
  <c r="J153" s="1"/>
  <c r="J78"/>
  <c r="J81"/>
  <c r="H95"/>
  <c r="H97" s="1"/>
  <c r="H105"/>
  <c r="H107" s="1"/>
  <c r="H98"/>
  <c r="H100" s="1"/>
  <c r="H49"/>
  <c r="H51" s="1"/>
  <c r="H102"/>
  <c r="H104" s="1"/>
  <c r="J200"/>
  <c r="J202" s="1"/>
  <c r="J120"/>
  <c r="J122" s="1"/>
  <c r="J123"/>
  <c r="J125" s="1"/>
  <c r="J203"/>
  <c r="J205" s="1"/>
  <c r="J87"/>
  <c r="H133"/>
  <c r="H139"/>
  <c r="H142"/>
  <c r="H146"/>
  <c r="H149"/>
  <c r="H152"/>
  <c r="H155"/>
  <c r="H136"/>
  <c r="H132"/>
  <c r="H134" s="1"/>
  <c r="H135"/>
  <c r="H137" s="1"/>
  <c r="H141"/>
  <c r="H143" s="1"/>
  <c r="I106"/>
  <c r="I184"/>
  <c r="I186" s="1"/>
  <c r="I175"/>
  <c r="I177" s="1"/>
  <c r="I181"/>
  <c r="I183" s="1"/>
  <c r="I197"/>
  <c r="I199" s="1"/>
  <c r="I178"/>
  <c r="I180" s="1"/>
  <c r="J37"/>
  <c r="J39" s="1"/>
  <c r="J34"/>
  <c r="J36" s="1"/>
  <c r="J83"/>
  <c r="J85" s="1"/>
  <c r="J86"/>
  <c r="J88" s="1"/>
  <c r="I63"/>
  <c r="I69"/>
  <c r="I109"/>
  <c r="I99"/>
  <c r="I112"/>
  <c r="I60"/>
  <c r="I66"/>
  <c r="I90"/>
  <c r="I103"/>
  <c r="H184"/>
  <c r="H186" s="1"/>
  <c r="H181"/>
  <c r="P154"/>
  <c r="P156" s="1"/>
  <c r="P175"/>
  <c r="P177" s="1"/>
  <c r="I17"/>
  <c r="I93"/>
  <c r="H25"/>
  <c r="H27" s="1"/>
  <c r="H62"/>
  <c r="H64" s="1"/>
  <c r="H59"/>
  <c r="H61" s="1"/>
  <c r="H65"/>
  <c r="H67" s="1"/>
  <c r="H16"/>
  <c r="H18" s="1"/>
  <c r="H19"/>
  <c r="H21" s="1"/>
  <c r="H22"/>
  <c r="H24" s="1"/>
  <c r="H68"/>
  <c r="H70" s="1"/>
  <c r="J207"/>
  <c r="J71"/>
  <c r="J73" s="1"/>
  <c r="J74"/>
  <c r="J76" s="1"/>
  <c r="X52"/>
  <c r="X54" s="1"/>
  <c r="X55"/>
  <c r="X57" s="1"/>
  <c r="Q69"/>
  <c r="Q22"/>
  <c r="Q24" s="1"/>
  <c r="G207"/>
  <c r="G40"/>
  <c r="G42" s="1"/>
  <c r="G43"/>
  <c r="G45" s="1"/>
  <c r="F65"/>
  <c r="F67" s="1"/>
  <c r="F68"/>
  <c r="F70" s="1"/>
  <c r="H195"/>
  <c r="H194"/>
  <c r="H196" s="1"/>
  <c r="H197"/>
  <c r="H199" s="1"/>
  <c r="O41"/>
  <c r="O72"/>
  <c r="G201"/>
  <c r="G204"/>
  <c r="H53"/>
  <c r="H56"/>
  <c r="H99"/>
  <c r="J167"/>
  <c r="J158"/>
  <c r="J161"/>
  <c r="J164"/>
  <c r="H198"/>
  <c r="J41"/>
  <c r="J44"/>
  <c r="J35"/>
  <c r="J38"/>
  <c r="H96"/>
  <c r="H103"/>
  <c r="H106"/>
  <c r="H109"/>
  <c r="H112"/>
  <c r="J210"/>
  <c r="H189"/>
  <c r="H192"/>
  <c r="H191"/>
  <c r="H193" s="1"/>
  <c r="H188"/>
  <c r="H190" s="1"/>
  <c r="J160"/>
  <c r="J162" s="1"/>
  <c r="J157"/>
  <c r="J159" s="1"/>
  <c r="X102"/>
  <c r="X104" s="1"/>
  <c r="X105"/>
  <c r="X107" s="1"/>
  <c r="J172"/>
  <c r="J174" s="1"/>
  <c r="J169"/>
  <c r="J171" s="1"/>
  <c r="Q63"/>
  <c r="Q132"/>
  <c r="Q134" s="1"/>
  <c r="Q9"/>
  <c r="Q11" s="1"/>
  <c r="Q12"/>
  <c r="Q14" s="1"/>
  <c r="Q23"/>
  <c r="O84"/>
  <c r="O87"/>
  <c r="O121"/>
  <c r="Y179"/>
  <c r="Y182"/>
  <c r="Y185"/>
  <c r="O78"/>
  <c r="O127"/>
  <c r="O130"/>
  <c r="O124"/>
  <c r="P89"/>
  <c r="P91" s="1"/>
  <c r="P55"/>
  <c r="P57" s="1"/>
  <c r="P52"/>
  <c r="P54" s="1"/>
  <c r="P92"/>
  <c r="P94" s="1"/>
  <c r="P49"/>
  <c r="P51" s="1"/>
  <c r="F43"/>
  <c r="F126"/>
  <c r="F129"/>
  <c r="F77"/>
  <c r="H9"/>
  <c r="H11" s="1"/>
  <c r="H12"/>
  <c r="H14" s="1"/>
  <c r="H3"/>
  <c r="H5" s="1"/>
  <c r="X184"/>
  <c r="X186" s="1"/>
  <c r="X68"/>
  <c r="X70" s="1"/>
  <c r="N86"/>
  <c r="N88" s="1"/>
  <c r="N31"/>
  <c r="N33" s="1"/>
  <c r="N83"/>
  <c r="N85" s="1"/>
  <c r="N28"/>
  <c r="N30" s="1"/>
  <c r="Q10"/>
  <c r="Q13"/>
  <c r="Q192"/>
  <c r="Q109"/>
  <c r="G123"/>
  <c r="G125" s="1"/>
  <c r="G117"/>
  <c r="G119" s="1"/>
  <c r="G120"/>
  <c r="G122" s="1"/>
  <c r="G126"/>
  <c r="G128" s="1"/>
  <c r="Q7"/>
  <c r="Q93"/>
  <c r="Q189"/>
  <c r="Q195"/>
  <c r="Q90"/>
  <c r="G209"/>
  <c r="G211" s="1"/>
  <c r="G86"/>
  <c r="G29"/>
  <c r="G32"/>
  <c r="G35"/>
  <c r="G38"/>
  <c r="G72"/>
  <c r="G75"/>
  <c r="Q149"/>
  <c r="Q182"/>
  <c r="Q60"/>
  <c r="Q66"/>
  <c r="Q47"/>
  <c r="Q146"/>
  <c r="Q179"/>
  <c r="Q185"/>
  <c r="G83"/>
  <c r="G85" s="1"/>
  <c r="G28"/>
  <c r="G30" s="1"/>
  <c r="G31"/>
  <c r="G33" s="1"/>
  <c r="D52"/>
  <c r="D55"/>
  <c r="P59"/>
  <c r="P61" s="1"/>
  <c r="P141"/>
  <c r="P143" s="1"/>
  <c r="P25"/>
  <c r="P27" s="1"/>
  <c r="P108"/>
  <c r="P110" s="1"/>
  <c r="P62"/>
  <c r="P64" s="1"/>
  <c r="P138"/>
  <c r="P140" s="1"/>
  <c r="P22"/>
  <c r="P24" s="1"/>
  <c r="V139"/>
  <c r="V146"/>
  <c r="V152"/>
  <c r="V189"/>
  <c r="I155"/>
  <c r="I138"/>
  <c r="I140" s="1"/>
  <c r="I52"/>
  <c r="I54" s="1"/>
  <c r="I135"/>
  <c r="I137" s="1"/>
  <c r="I55"/>
  <c r="I57" s="1"/>
  <c r="V142"/>
  <c r="V149"/>
  <c r="V155"/>
  <c r="D178"/>
  <c r="D175"/>
  <c r="D59"/>
  <c r="D62"/>
  <c r="Q138"/>
  <c r="Q140" s="1"/>
  <c r="Q111"/>
  <c r="Q113" s="1"/>
  <c r="Q135"/>
  <c r="Q137" s="1"/>
  <c r="Q141"/>
  <c r="Q143" s="1"/>
  <c r="Q108"/>
  <c r="Q110" s="1"/>
  <c r="X103"/>
  <c r="X109"/>
  <c r="G114"/>
  <c r="G116" s="1"/>
  <c r="G172"/>
  <c r="G157"/>
  <c r="G159" s="1"/>
  <c r="P194"/>
  <c r="P196" s="1"/>
  <c r="P148"/>
  <c r="P150" s="1"/>
  <c r="P95"/>
  <c r="P97" s="1"/>
  <c r="P197"/>
  <c r="P199" s="1"/>
  <c r="P145"/>
  <c r="P147" s="1"/>
  <c r="X106"/>
  <c r="Y66"/>
  <c r="D19"/>
  <c r="D46"/>
  <c r="D89"/>
  <c r="D16"/>
  <c r="D22"/>
  <c r="D25"/>
  <c r="Q106"/>
  <c r="Q105"/>
  <c r="Q107" s="1"/>
  <c r="Q52"/>
  <c r="Q54" s="1"/>
  <c r="Q102"/>
  <c r="Q104" s="1"/>
  <c r="Q55"/>
  <c r="Q57" s="1"/>
  <c r="P111"/>
  <c r="P113" s="1"/>
  <c r="P68"/>
  <c r="P70" s="1"/>
  <c r="P65"/>
  <c r="P67" s="1"/>
  <c r="F123"/>
  <c r="F37"/>
  <c r="F80"/>
  <c r="F83"/>
  <c r="F28"/>
  <c r="F31"/>
  <c r="F34"/>
  <c r="F40"/>
  <c r="D154"/>
  <c r="D6"/>
  <c r="D9"/>
  <c r="D138"/>
  <c r="D141"/>
  <c r="D3"/>
  <c r="D12"/>
  <c r="D135"/>
  <c r="D4"/>
  <c r="BF4" s="1"/>
  <c r="Q50"/>
  <c r="Q103"/>
  <c r="D133"/>
  <c r="D7"/>
  <c r="H89"/>
  <c r="H91" s="1"/>
  <c r="H92"/>
  <c r="H94" s="1"/>
  <c r="J212"/>
  <c r="J214" s="1"/>
  <c r="J215"/>
  <c r="J217" s="1"/>
  <c r="P135"/>
  <c r="P137" s="1"/>
  <c r="P132"/>
  <c r="P134" s="1"/>
  <c r="V197"/>
  <c r="V199" s="1"/>
  <c r="V194"/>
  <c r="V196" s="1"/>
  <c r="D197"/>
  <c r="D194"/>
  <c r="H50"/>
  <c r="H154"/>
  <c r="H156" s="1"/>
  <c r="H151"/>
  <c r="H153" s="1"/>
  <c r="J209"/>
  <c r="J211" s="1"/>
  <c r="J206"/>
  <c r="J208" s="1"/>
  <c r="P188"/>
  <c r="P190" s="1"/>
  <c r="P191"/>
  <c r="P193" s="1"/>
  <c r="V102"/>
  <c r="V104" s="1"/>
  <c r="V105"/>
  <c r="V107" s="1"/>
  <c r="V175"/>
  <c r="V177" s="1"/>
  <c r="V178"/>
  <c r="V180" s="1"/>
  <c r="N210"/>
  <c r="N34"/>
  <c r="N36" s="1"/>
  <c r="N37"/>
  <c r="N39" s="1"/>
  <c r="N84"/>
  <c r="N87"/>
  <c r="X65"/>
  <c r="X67" s="1"/>
  <c r="X95"/>
  <c r="X97" s="1"/>
  <c r="X89"/>
  <c r="X91" s="1"/>
  <c r="X92"/>
  <c r="X94" s="1"/>
  <c r="P102"/>
  <c r="P104" s="1"/>
  <c r="P105"/>
  <c r="P107" s="1"/>
  <c r="P98"/>
  <c r="P100" s="1"/>
  <c r="N41"/>
  <c r="N29"/>
  <c r="T56"/>
  <c r="T66"/>
  <c r="N81"/>
  <c r="N158"/>
  <c r="N164"/>
  <c r="N173"/>
  <c r="N207"/>
  <c r="N204"/>
  <c r="N35"/>
  <c r="T53"/>
  <c r="N78"/>
  <c r="N127"/>
  <c r="N44"/>
  <c r="N32"/>
  <c r="N38"/>
  <c r="N72"/>
  <c r="N75"/>
  <c r="N167"/>
  <c r="N130"/>
  <c r="N161"/>
  <c r="N170"/>
  <c r="N201"/>
  <c r="V43"/>
  <c r="V45" s="1"/>
  <c r="V40"/>
  <c r="V42" s="1"/>
  <c r="O237"/>
  <c r="O234"/>
  <c r="O240"/>
  <c r="O231"/>
  <c r="BF229" s="1"/>
  <c r="J173"/>
  <c r="J40"/>
  <c r="J42" s="1"/>
  <c r="J43"/>
  <c r="J45" s="1"/>
  <c r="Q68"/>
  <c r="Q70" s="1"/>
  <c r="Q65"/>
  <c r="Q67" s="1"/>
  <c r="N172"/>
  <c r="N174" s="1"/>
  <c r="N166"/>
  <c r="N168" s="1"/>
  <c r="O28"/>
  <c r="O31"/>
  <c r="N163"/>
  <c r="N165" s="1"/>
  <c r="N209"/>
  <c r="N211" s="1"/>
  <c r="N200"/>
  <c r="N202" s="1"/>
  <c r="N212"/>
  <c r="N214" s="1"/>
  <c r="N203"/>
  <c r="N205" s="1"/>
  <c r="N215"/>
  <c r="N217" s="1"/>
  <c r="N206"/>
  <c r="N208" s="1"/>
  <c r="O210"/>
  <c r="O169"/>
  <c r="O171" s="1"/>
  <c r="O77"/>
  <c r="O79" s="1"/>
  <c r="O80"/>
  <c r="O82" s="1"/>
  <c r="F120"/>
  <c r="F203"/>
  <c r="F200"/>
  <c r="R120"/>
  <c r="R122" s="1"/>
  <c r="R203"/>
  <c r="R205" s="1"/>
  <c r="D108"/>
  <c r="D102"/>
  <c r="D105"/>
  <c r="Q151"/>
  <c r="Q153" s="1"/>
  <c r="Q59"/>
  <c r="Q61" s="1"/>
  <c r="Q145"/>
  <c r="Q147" s="1"/>
  <c r="Q148"/>
  <c r="Q150" s="1"/>
  <c r="Q62"/>
  <c r="Q64" s="1"/>
  <c r="G215"/>
  <c r="G212"/>
  <c r="P178"/>
  <c r="P180" s="1"/>
  <c r="P184"/>
  <c r="P186" s="1"/>
  <c r="P181"/>
  <c r="P183" s="1"/>
  <c r="D151"/>
  <c r="D95"/>
  <c r="D98"/>
  <c r="D92"/>
  <c r="R209"/>
  <c r="R211" s="1"/>
  <c r="R206"/>
  <c r="R208" s="1"/>
  <c r="T136"/>
  <c r="R210"/>
  <c r="O216"/>
  <c r="F209"/>
  <c r="F206"/>
  <c r="V206"/>
  <c r="V208" s="1"/>
  <c r="V209"/>
  <c r="V211" s="1"/>
  <c r="Q191"/>
  <c r="Q193" s="1"/>
  <c r="Q188"/>
  <c r="Q190" s="1"/>
  <c r="Q178"/>
  <c r="Q180" s="1"/>
  <c r="Q92"/>
  <c r="Q94" s="1"/>
  <c r="Q89"/>
  <c r="Q91" s="1"/>
  <c r="Q184"/>
  <c r="Q186" s="1"/>
  <c r="Q181"/>
  <c r="Q183" s="1"/>
  <c r="Q175"/>
  <c r="Q177" s="1"/>
  <c r="Y60"/>
  <c r="O207"/>
  <c r="V210"/>
  <c r="O213"/>
  <c r="BF213" s="1"/>
  <c r="R207"/>
  <c r="V207"/>
  <c r="O200"/>
  <c r="O202" s="1"/>
  <c r="O197"/>
  <c r="O194"/>
  <c r="O196" s="1"/>
  <c r="O203"/>
  <c r="O205" s="1"/>
  <c r="T175"/>
  <c r="T177" s="1"/>
  <c r="T151"/>
  <c r="T153" s="1"/>
  <c r="T154"/>
  <c r="T156" s="1"/>
  <c r="T22"/>
  <c r="T24" s="1"/>
  <c r="T25"/>
  <c r="T27" s="1"/>
  <c r="I23"/>
  <c r="I26"/>
  <c r="H47"/>
  <c r="J170"/>
  <c r="I152"/>
  <c r="X138"/>
  <c r="X140" s="1"/>
  <c r="X141"/>
  <c r="X143" s="1"/>
  <c r="X22"/>
  <c r="X24" s="1"/>
  <c r="Y132"/>
  <c r="Y134" s="1"/>
  <c r="Y105"/>
  <c r="Y107" s="1"/>
  <c r="Y151"/>
  <c r="Y153" s="1"/>
  <c r="Y148"/>
  <c r="Y150" s="1"/>
  <c r="Y135"/>
  <c r="Y137" s="1"/>
  <c r="Y102"/>
  <c r="Y104" s="1"/>
  <c r="Y95"/>
  <c r="Y97" s="1"/>
  <c r="Y59"/>
  <c r="Y61" s="1"/>
  <c r="Y65"/>
  <c r="Y67" s="1"/>
  <c r="Y145"/>
  <c r="Y147" s="1"/>
  <c r="Y98"/>
  <c r="Y100" s="1"/>
  <c r="Y108"/>
  <c r="Y110" s="1"/>
  <c r="Y62"/>
  <c r="Y64" s="1"/>
  <c r="Y96"/>
  <c r="Y99"/>
  <c r="O160"/>
  <c r="O162" s="1"/>
  <c r="O157"/>
  <c r="O159" s="1"/>
  <c r="I141"/>
  <c r="I143" s="1"/>
  <c r="I19"/>
  <c r="I21" s="1"/>
  <c r="I16"/>
  <c r="I18" s="1"/>
  <c r="N74"/>
  <c r="N76" s="1"/>
  <c r="N71"/>
  <c r="N73" s="1"/>
  <c r="T20"/>
  <c r="T23"/>
  <c r="T26"/>
  <c r="T142"/>
  <c r="T149"/>
  <c r="T155"/>
  <c r="Y92"/>
  <c r="Y94" s="1"/>
  <c r="Y89"/>
  <c r="Y91" s="1"/>
  <c r="T17"/>
  <c r="T139"/>
  <c r="T146"/>
  <c r="T152"/>
  <c r="O120"/>
  <c r="O122" s="1"/>
  <c r="O74"/>
  <c r="O76" s="1"/>
  <c r="O34"/>
  <c r="O36" s="1"/>
  <c r="O123"/>
  <c r="O125" s="1"/>
  <c r="O37"/>
  <c r="O39" s="1"/>
  <c r="O71"/>
  <c r="O73" s="1"/>
  <c r="N40"/>
  <c r="N43"/>
  <c r="N80"/>
  <c r="N82" s="1"/>
  <c r="N77"/>
  <c r="N79" s="1"/>
  <c r="Y184"/>
  <c r="Y186" s="1"/>
  <c r="Y138"/>
  <c r="Y140" s="1"/>
  <c r="Y55"/>
  <c r="Y57" s="1"/>
  <c r="Y141"/>
  <c r="Y143" s="1"/>
  <c r="Y52"/>
  <c r="Y54" s="1"/>
  <c r="O172"/>
  <c r="O174" s="1"/>
  <c r="O129"/>
  <c r="O131" s="1"/>
  <c r="O117"/>
  <c r="O119" s="1"/>
  <c r="O126"/>
  <c r="O128" s="1"/>
  <c r="O114"/>
  <c r="O116" s="1"/>
  <c r="N126"/>
  <c r="N128" s="1"/>
  <c r="N129"/>
  <c r="N131" s="1"/>
  <c r="X46"/>
  <c r="X48" s="1"/>
  <c r="X49"/>
  <c r="X51" s="1"/>
  <c r="F117"/>
  <c r="F114"/>
  <c r="R114"/>
  <c r="R116" s="1"/>
  <c r="R117"/>
  <c r="R119" s="1"/>
  <c r="D68"/>
  <c r="D65"/>
  <c r="H138"/>
  <c r="H140" s="1"/>
  <c r="H52"/>
  <c r="H54" s="1"/>
  <c r="H55"/>
  <c r="H57" s="1"/>
  <c r="J163"/>
  <c r="J165" s="1"/>
  <c r="J80"/>
  <c r="J82" s="1"/>
  <c r="J77"/>
  <c r="J79" s="1"/>
  <c r="D47"/>
  <c r="D50"/>
  <c r="D136"/>
  <c r="D139"/>
  <c r="D142"/>
  <c r="D182"/>
  <c r="D185"/>
  <c r="N169"/>
  <c r="N171" s="1"/>
  <c r="F210"/>
  <c r="F207"/>
  <c r="P19"/>
  <c r="P21" s="1"/>
  <c r="P16"/>
  <c r="P18" s="1"/>
  <c r="F38"/>
  <c r="F169"/>
  <c r="D132"/>
  <c r="D148"/>
  <c r="D145"/>
  <c r="F167"/>
  <c r="F164"/>
  <c r="F170"/>
  <c r="F41"/>
  <c r="F44"/>
  <c r="F29"/>
  <c r="F32"/>
  <c r="F35"/>
  <c r="Q98"/>
  <c r="Q100" s="1"/>
  <c r="Q95"/>
  <c r="Q97" s="1"/>
  <c r="Q46"/>
  <c r="Q16"/>
  <c r="Q18" s="1"/>
  <c r="Q19"/>
  <c r="Q21" s="1"/>
  <c r="Q49"/>
  <c r="Q51" s="1"/>
  <c r="G160"/>
  <c r="G162" s="1"/>
  <c r="G77"/>
  <c r="G34"/>
  <c r="G80"/>
  <c r="G37"/>
  <c r="P151"/>
  <c r="P153" s="1"/>
  <c r="F157"/>
  <c r="F160"/>
  <c r="F71"/>
  <c r="F74"/>
  <c r="R86"/>
  <c r="R83"/>
  <c r="D17"/>
  <c r="D20"/>
  <c r="D53"/>
  <c r="D56"/>
  <c r="D60"/>
  <c r="D66"/>
  <c r="D69"/>
  <c r="D99"/>
  <c r="F81"/>
  <c r="F204"/>
  <c r="BF204" s="1"/>
  <c r="D13"/>
  <c r="D10"/>
  <c r="D63"/>
  <c r="F78"/>
  <c r="D93"/>
  <c r="D96"/>
  <c r="D103"/>
  <c r="D106"/>
  <c r="D109"/>
  <c r="D112"/>
  <c r="F124"/>
  <c r="F72"/>
  <c r="F75"/>
  <c r="F115"/>
  <c r="F118"/>
  <c r="F121"/>
  <c r="BF121" s="1"/>
  <c r="F127"/>
  <c r="F158"/>
  <c r="F161"/>
  <c r="F201"/>
  <c r="C247"/>
  <c r="C225"/>
  <c r="W211"/>
  <c r="S238"/>
  <c r="C238" s="1"/>
  <c r="S203"/>
  <c r="S205" s="1"/>
  <c r="R87"/>
  <c r="R200"/>
  <c r="R202" s="1"/>
  <c r="Q20"/>
  <c r="Q154"/>
  <c r="C219"/>
  <c r="C222"/>
  <c r="C228"/>
  <c r="C244"/>
  <c r="C250"/>
  <c r="AA223"/>
  <c r="X181"/>
  <c r="X135"/>
  <c r="X132"/>
  <c r="H78" i="8"/>
  <c r="X59" i="4"/>
  <c r="X62"/>
  <c r="P9"/>
  <c r="P12"/>
  <c r="P14" s="1"/>
  <c r="N160"/>
  <c r="N162" s="1"/>
  <c r="N157"/>
  <c r="N159" s="1"/>
  <c r="D155"/>
  <c r="D191"/>
  <c r="D188"/>
  <c r="F166"/>
  <c r="F163"/>
  <c r="H148"/>
  <c r="H145"/>
  <c r="Z192"/>
  <c r="Z25"/>
  <c r="Z22"/>
  <c r="T98"/>
  <c r="T100" s="1"/>
  <c r="T95"/>
  <c r="T97" s="1"/>
  <c r="J126"/>
  <c r="J129"/>
  <c r="G206"/>
  <c r="G203"/>
  <c r="G166"/>
  <c r="G74"/>
  <c r="G71"/>
  <c r="G200"/>
  <c r="G169"/>
  <c r="G163"/>
  <c r="I194"/>
  <c r="I191"/>
  <c r="I188"/>
  <c r="K172"/>
  <c r="K160"/>
  <c r="K157"/>
  <c r="Z60"/>
  <c r="Z63"/>
  <c r="Z189"/>
  <c r="E98"/>
  <c r="E92"/>
  <c r="E95"/>
  <c r="E49"/>
  <c r="E52"/>
  <c r="E55"/>
  <c r="H108"/>
  <c r="H111"/>
  <c r="J114"/>
  <c r="J117"/>
  <c r="D146"/>
  <c r="D149"/>
  <c r="D152"/>
  <c r="R84"/>
  <c r="S41"/>
  <c r="S44"/>
  <c r="S81"/>
  <c r="Q133"/>
  <c r="Q136"/>
  <c r="Q139"/>
  <c r="Q142"/>
  <c r="Q53"/>
  <c r="Q56"/>
  <c r="S232"/>
  <c r="C230" s="1"/>
  <c r="S235"/>
  <c r="C235" s="1"/>
  <c r="S241"/>
  <c r="C241" s="1"/>
  <c r="X145"/>
  <c r="X16"/>
  <c r="X19"/>
  <c r="X154"/>
  <c r="X151"/>
  <c r="X148"/>
  <c r="Y6"/>
  <c r="Y9"/>
  <c r="Y12"/>
  <c r="Q17"/>
  <c r="S78"/>
  <c r="C253"/>
  <c r="C256"/>
  <c r="C259"/>
  <c r="F5"/>
  <c r="J5"/>
  <c r="N5"/>
  <c r="P5"/>
  <c r="R5"/>
  <c r="T5"/>
  <c r="V5"/>
  <c r="X5"/>
  <c r="Z5"/>
  <c r="G5"/>
  <c r="I5"/>
  <c r="K5"/>
  <c r="O5"/>
  <c r="Q5"/>
  <c r="S5"/>
  <c r="U5"/>
  <c r="W5"/>
  <c r="Y5"/>
  <c r="AA5"/>
  <c r="C4" l="1"/>
  <c r="B3" i="3" s="1"/>
  <c r="BF72" i="4"/>
  <c r="C72" s="1"/>
  <c r="C12" i="3" s="1"/>
  <c r="BF201" i="4"/>
  <c r="C201" s="1"/>
  <c r="F12" i="3" s="1"/>
  <c r="BF210" i="4"/>
  <c r="C210" s="1"/>
  <c r="F15" i="3" s="1"/>
  <c r="BF161" i="4"/>
  <c r="C161" s="1"/>
  <c r="E13" i="3" s="1"/>
  <c r="BF158" i="4"/>
  <c r="C158" s="1"/>
  <c r="E12" i="3" s="1"/>
  <c r="BF29" i="4"/>
  <c r="C29" s="1"/>
  <c r="B12" i="3" s="1"/>
  <c r="C213" i="4"/>
  <c r="F16" i="3" s="1"/>
  <c r="F17"/>
  <c r="BF90" i="4"/>
  <c r="C90" s="1"/>
  <c r="D3" i="3" s="1"/>
  <c r="BF75" i="4"/>
  <c r="C75" s="1"/>
  <c r="C13" i="3" s="1"/>
  <c r="BF207" i="4"/>
  <c r="C207" s="1"/>
  <c r="F14" i="3" s="1"/>
  <c r="BF32" i="4"/>
  <c r="C32" s="1"/>
  <c r="B13" i="3" s="1"/>
  <c r="BF127" i="4"/>
  <c r="C127" s="1"/>
  <c r="D16" i="3" s="1"/>
  <c r="C204" i="4"/>
  <c r="F13" i="3" s="1"/>
  <c r="BF47" i="4"/>
  <c r="C47" s="1"/>
  <c r="C3" i="3" s="1"/>
  <c r="BF112" i="4"/>
  <c r="C112" s="1"/>
  <c r="D11" i="3" s="1"/>
  <c r="BF38" i="4"/>
  <c r="C38" s="1"/>
  <c r="B15" i="3" s="1"/>
  <c r="BF93" i="4"/>
  <c r="C93" s="1"/>
  <c r="D4" i="3" s="1"/>
  <c r="BF185" i="4"/>
  <c r="BF136"/>
  <c r="C136" s="1"/>
  <c r="E4" i="3" s="1"/>
  <c r="BF118" i="4"/>
  <c r="C118" s="1"/>
  <c r="D13" i="3" s="1"/>
  <c r="BF115" i="4"/>
  <c r="C115" s="1"/>
  <c r="D12" i="3" s="1"/>
  <c r="BF124" i="4"/>
  <c r="C124" s="1"/>
  <c r="D15" i="3" s="1"/>
  <c r="BF66" i="4"/>
  <c r="C66" s="1"/>
  <c r="C10" i="3" s="1"/>
  <c r="BF50" i="4"/>
  <c r="C50" s="1"/>
  <c r="C4" i="3" s="1"/>
  <c r="BF69" i="4"/>
  <c r="C69" s="1"/>
  <c r="C11" i="3" s="1"/>
  <c r="BF10" i="4"/>
  <c r="C10" s="1"/>
  <c r="B5" i="3" s="1"/>
  <c r="BF155" i="4"/>
  <c r="C155" s="1"/>
  <c r="E11" i="3" s="1"/>
  <c r="BF78" i="4"/>
  <c r="C78" s="1"/>
  <c r="C14" i="3" s="1"/>
  <c r="BF130" i="4"/>
  <c r="C130" s="1"/>
  <c r="D17" i="3" s="1"/>
  <c r="BF133" i="4"/>
  <c r="C133" s="1"/>
  <c r="E3" i="3" s="1"/>
  <c r="BF192" i="4"/>
  <c r="C192" s="1"/>
  <c r="F9" i="3" s="1"/>
  <c r="BF189" i="4"/>
  <c r="C189" s="1"/>
  <c r="F8" i="3" s="1"/>
  <c r="BF84" i="4"/>
  <c r="C84" s="1"/>
  <c r="C16" i="3" s="1"/>
  <c r="BF87" i="4"/>
  <c r="C87" s="1"/>
  <c r="C17" i="3" s="1"/>
  <c r="BF81" i="4"/>
  <c r="C81" s="1"/>
  <c r="C15" i="3" s="1"/>
  <c r="BF179" i="4"/>
  <c r="C179" s="1"/>
  <c r="F4" i="3" s="1"/>
  <c r="BF198" i="4"/>
  <c r="C198" s="1"/>
  <c r="F11" i="3" s="1"/>
  <c r="BF13" i="4"/>
  <c r="BF176"/>
  <c r="C176" s="1"/>
  <c r="F3" i="3" s="1"/>
  <c r="BF106" i="4"/>
  <c r="C106" s="1"/>
  <c r="BF109"/>
  <c r="C109" s="1"/>
  <c r="D10" i="3" s="1"/>
  <c r="BF56" i="4"/>
  <c r="BF142"/>
  <c r="BF53"/>
  <c r="C53" s="1"/>
  <c r="C5" i="3" s="1"/>
  <c r="BF182" i="4"/>
  <c r="C182" s="1"/>
  <c r="F5" i="3" s="1"/>
  <c r="BF99" i="4"/>
  <c r="BF187"/>
  <c r="BF152"/>
  <c r="C152" s="1"/>
  <c r="E10" i="3" s="1"/>
  <c r="BF173" i="4"/>
  <c r="C173" s="1"/>
  <c r="E17" i="3" s="1"/>
  <c r="BF139" i="4"/>
  <c r="C139" s="1"/>
  <c r="E5" i="3" s="1"/>
  <c r="BF63" i="4"/>
  <c r="C63" s="1"/>
  <c r="C9" i="3" s="1"/>
  <c r="BF167" i="4"/>
  <c r="C167" s="1"/>
  <c r="E15" i="3" s="1"/>
  <c r="BF170" i="4"/>
  <c r="C170" s="1"/>
  <c r="E16" i="3" s="1"/>
  <c r="BF149" i="4"/>
  <c r="C149" s="1"/>
  <c r="E9" i="3" s="1"/>
  <c r="BF96" i="4"/>
  <c r="C96" s="1"/>
  <c r="D5" i="3" s="1"/>
  <c r="BF164" i="4"/>
  <c r="C164" s="1"/>
  <c r="E14" i="3" s="1"/>
  <c r="BF58" i="4"/>
  <c r="BF60"/>
  <c r="C56" s="1"/>
  <c r="C6" i="3" s="1"/>
  <c r="BF101" i="4"/>
  <c r="BF103"/>
  <c r="BF195"/>
  <c r="C195" s="1"/>
  <c r="F10" i="3" s="1"/>
  <c r="BF144" i="4"/>
  <c r="BF146"/>
  <c r="C142" s="1"/>
  <c r="E6" i="3" s="1"/>
  <c r="BF35" i="4"/>
  <c r="C35" s="1"/>
  <c r="B14" i="3" s="1"/>
  <c r="BF7" i="4"/>
  <c r="C7" s="1"/>
  <c r="B4" i="3" s="1"/>
  <c r="BF20" i="4"/>
  <c r="C20" s="1"/>
  <c r="B9" i="3" s="1"/>
  <c r="BF44" i="4"/>
  <c r="C44" s="1"/>
  <c r="B17" i="3" s="1"/>
  <c r="BF232" i="4"/>
  <c r="BF241"/>
  <c r="BF41"/>
  <c r="C41" s="1"/>
  <c r="B16" i="3" s="1"/>
  <c r="BF238" i="4"/>
  <c r="BF235"/>
  <c r="BF23"/>
  <c r="C23" s="1"/>
  <c r="B10" i="3" s="1"/>
  <c r="BF26" i="4"/>
  <c r="C26" s="1"/>
  <c r="B11" i="3" s="1"/>
  <c r="BF17" i="4"/>
  <c r="BF15"/>
  <c r="BF215"/>
  <c r="C215" s="1"/>
  <c r="D14"/>
  <c r="D11"/>
  <c r="F36"/>
  <c r="F30"/>
  <c r="C121"/>
  <c r="D14" i="3" s="1"/>
  <c r="D24" i="4"/>
  <c r="D21"/>
  <c r="C221"/>
  <c r="G4" i="3" s="1"/>
  <c r="BF223" i="4"/>
  <c r="D5"/>
  <c r="BF3" s="1"/>
  <c r="C3" s="1"/>
  <c r="D8"/>
  <c r="F42"/>
  <c r="F33"/>
  <c r="F39"/>
  <c r="D27"/>
  <c r="D18"/>
  <c r="F45"/>
  <c r="F174"/>
  <c r="F76"/>
  <c r="F159"/>
  <c r="F171"/>
  <c r="F211"/>
  <c r="BF209" s="1"/>
  <c r="C209" s="1"/>
  <c r="D107"/>
  <c r="BF105" s="1"/>
  <c r="C105" s="1"/>
  <c r="D143"/>
  <c r="BF141" s="1"/>
  <c r="C141" s="1"/>
  <c r="D156"/>
  <c r="F125"/>
  <c r="D91"/>
  <c r="BF89" s="1"/>
  <c r="C89" s="1"/>
  <c r="D64"/>
  <c r="D54"/>
  <c r="F128"/>
  <c r="D147"/>
  <c r="D153"/>
  <c r="D104"/>
  <c r="BF102" s="1"/>
  <c r="C102" s="1"/>
  <c r="F202"/>
  <c r="D137"/>
  <c r="D140"/>
  <c r="BF138" s="1"/>
  <c r="C138" s="1"/>
  <c r="F85"/>
  <c r="D48"/>
  <c r="D61"/>
  <c r="H183"/>
  <c r="F73"/>
  <c r="D150"/>
  <c r="D67"/>
  <c r="BF65" s="1"/>
  <c r="C65" s="1"/>
  <c r="F116"/>
  <c r="D94"/>
  <c r="D110"/>
  <c r="F205"/>
  <c r="D196"/>
  <c r="F82"/>
  <c r="D177"/>
  <c r="G88"/>
  <c r="F79"/>
  <c r="F162"/>
  <c r="D134"/>
  <c r="D70"/>
  <c r="BF68" s="1"/>
  <c r="C68" s="1"/>
  <c r="F119"/>
  <c r="F208"/>
  <c r="F122"/>
  <c r="BF120" s="1"/>
  <c r="C120" s="1"/>
  <c r="D199"/>
  <c r="G174"/>
  <c r="D180"/>
  <c r="BF178" s="1"/>
  <c r="D57"/>
  <c r="F131"/>
  <c r="F186"/>
  <c r="D100"/>
  <c r="D97"/>
  <c r="O242"/>
  <c r="O239"/>
  <c r="O233"/>
  <c r="O236"/>
  <c r="O33"/>
  <c r="O30"/>
  <c r="G214"/>
  <c r="BF212" s="1"/>
  <c r="C212" s="1"/>
  <c r="G217"/>
  <c r="BF217" s="1"/>
  <c r="O199"/>
  <c r="N42"/>
  <c r="N45"/>
  <c r="N125"/>
  <c r="R88"/>
  <c r="G39"/>
  <c r="G36"/>
  <c r="Q48"/>
  <c r="R85"/>
  <c r="G82"/>
  <c r="G79"/>
  <c r="C232"/>
  <c r="P11"/>
  <c r="Q156"/>
  <c r="E14"/>
  <c r="E54"/>
  <c r="E51"/>
  <c r="Z24"/>
  <c r="H150"/>
  <c r="F168"/>
  <c r="D193"/>
  <c r="E57"/>
  <c r="Z27"/>
  <c r="H147"/>
  <c r="F165"/>
  <c r="D190"/>
  <c r="X134"/>
  <c r="X183"/>
  <c r="X137"/>
  <c r="J128"/>
  <c r="X61"/>
  <c r="J131"/>
  <c r="X64"/>
  <c r="E94"/>
  <c r="K162"/>
  <c r="I190"/>
  <c r="I196"/>
  <c r="G171"/>
  <c r="G73"/>
  <c r="G168"/>
  <c r="G208"/>
  <c r="E97"/>
  <c r="E100"/>
  <c r="K159"/>
  <c r="K174"/>
  <c r="I193"/>
  <c r="G165"/>
  <c r="G202"/>
  <c r="G76"/>
  <c r="G205"/>
  <c r="J116"/>
  <c r="H110"/>
  <c r="J119"/>
  <c r="H113"/>
  <c r="BF111" s="1"/>
  <c r="C111" s="1"/>
  <c r="Y14"/>
  <c r="Y8"/>
  <c r="X153"/>
  <c r="X21"/>
  <c r="X147"/>
  <c r="Y11"/>
  <c r="X150"/>
  <c r="X156"/>
  <c r="X18"/>
  <c r="G3" i="3"/>
  <c r="G5"/>
  <c r="G6"/>
  <c r="BF34" i="4" l="1"/>
  <c r="C34" s="1"/>
  <c r="BF25"/>
  <c r="C25" s="1"/>
  <c r="BF28"/>
  <c r="C28" s="1"/>
  <c r="C185"/>
  <c r="F6" i="3" s="1"/>
  <c r="C146" i="4"/>
  <c r="E8" i="3" s="1"/>
  <c r="BF22" i="4"/>
  <c r="C22" s="1"/>
  <c r="C60"/>
  <c r="C8" i="3" s="1"/>
  <c r="BF191" i="4"/>
  <c r="C191" s="1"/>
  <c r="BF197"/>
  <c r="C197" s="1"/>
  <c r="BF129"/>
  <c r="C129" s="1"/>
  <c r="BF188"/>
  <c r="C188" s="1"/>
  <c r="BF166"/>
  <c r="C166" s="1"/>
  <c r="BF95"/>
  <c r="C95" s="1"/>
  <c r="BF55"/>
  <c r="C55" s="1"/>
  <c r="BF117"/>
  <c r="C117" s="1"/>
  <c r="BF132"/>
  <c r="C132" s="1"/>
  <c r="BF77"/>
  <c r="C77" s="1"/>
  <c r="BF194"/>
  <c r="C194" s="1"/>
  <c r="BF108"/>
  <c r="C108" s="1"/>
  <c r="BF114"/>
  <c r="C114" s="1"/>
  <c r="BF148"/>
  <c r="C148" s="1"/>
  <c r="BF181"/>
  <c r="C181" s="1"/>
  <c r="BF46"/>
  <c r="C46" s="1"/>
  <c r="BF200"/>
  <c r="C200" s="1"/>
  <c r="BF151"/>
  <c r="C151" s="1"/>
  <c r="BF126"/>
  <c r="C126" s="1"/>
  <c r="BF62"/>
  <c r="C62" s="1"/>
  <c r="BF123"/>
  <c r="C123" s="1"/>
  <c r="BF157"/>
  <c r="C157" s="1"/>
  <c r="BF163"/>
  <c r="C163" s="1"/>
  <c r="BF98"/>
  <c r="C98" s="1"/>
  <c r="BF206"/>
  <c r="C206" s="1"/>
  <c r="BF160"/>
  <c r="C160" s="1"/>
  <c r="BF86"/>
  <c r="C86" s="1"/>
  <c r="BF80"/>
  <c r="C80" s="1"/>
  <c r="BF203"/>
  <c r="C203" s="1"/>
  <c r="BF92"/>
  <c r="C92" s="1"/>
  <c r="BF71"/>
  <c r="C71" s="1"/>
  <c r="BF59"/>
  <c r="C59" s="1"/>
  <c r="BF83"/>
  <c r="C83" s="1"/>
  <c r="BF135"/>
  <c r="C135" s="1"/>
  <c r="BF145"/>
  <c r="C145" s="1"/>
  <c r="BF52"/>
  <c r="C52" s="1"/>
  <c r="BF154"/>
  <c r="C154" s="1"/>
  <c r="BF169"/>
  <c r="C169" s="1"/>
  <c r="BF74"/>
  <c r="C74" s="1"/>
  <c r="BF172"/>
  <c r="C172" s="1"/>
  <c r="BF49"/>
  <c r="C49" s="1"/>
  <c r="BF184"/>
  <c r="C184" s="1"/>
  <c r="C178"/>
  <c r="BF175"/>
  <c r="C175" s="1"/>
  <c r="BF37"/>
  <c r="C37" s="1"/>
  <c r="BF16"/>
  <c r="C16" s="1"/>
  <c r="C13"/>
  <c r="B6" i="3" s="1"/>
  <c r="C17" i="4"/>
  <c r="B8" i="3" s="1"/>
  <c r="BF12" i="4"/>
  <c r="C12" s="1"/>
  <c r="BF43"/>
  <c r="C43" s="1"/>
  <c r="BF40"/>
  <c r="C40" s="1"/>
  <c r="BF31"/>
  <c r="C31" s="1"/>
  <c r="BF6"/>
  <c r="C6" s="1"/>
  <c r="BF19"/>
  <c r="C19" s="1"/>
  <c r="BF9"/>
  <c r="C9" s="1"/>
  <c r="C234"/>
  <c r="BF236"/>
  <c r="C237"/>
  <c r="BF239"/>
  <c r="C103"/>
  <c r="D8" i="3" s="1"/>
  <c r="C99" i="4"/>
  <c r="D6" i="3" s="1"/>
  <c r="C231" i="4"/>
  <c r="BF233"/>
  <c r="C240"/>
  <c r="BF242"/>
  <c r="G11" i="3" l="1"/>
  <c r="G8"/>
  <c r="G10"/>
  <c r="G9"/>
  <c r="D61" i="7"/>
  <c r="D14"/>
  <c r="E73"/>
  <c r="H38"/>
  <c r="F18"/>
  <c r="D72"/>
  <c r="F52"/>
  <c r="D41"/>
  <c r="G21"/>
  <c r="G38"/>
  <c r="E83"/>
  <c r="G60"/>
  <c r="H76"/>
  <c r="E27"/>
  <c r="H17"/>
  <c r="H57"/>
  <c r="F79"/>
  <c r="E11"/>
  <c r="F13" i="5"/>
  <c r="D5" i="7"/>
  <c r="D24"/>
  <c r="E42"/>
  <c r="G7"/>
  <c r="F35"/>
  <c r="D50"/>
  <c r="G74"/>
  <c r="D83"/>
  <c r="G81"/>
  <c r="D74"/>
  <c r="D51"/>
  <c r="E41"/>
  <c r="F85"/>
  <c r="C12" i="5"/>
  <c r="G50" i="7"/>
  <c r="E29"/>
  <c r="G73"/>
  <c r="D21"/>
  <c r="D73"/>
  <c r="D45"/>
  <c r="G91"/>
  <c r="F16" i="5"/>
  <c r="G9"/>
  <c r="G59" i="7"/>
  <c r="F5" i="5"/>
  <c r="H89" i="7"/>
  <c r="E81"/>
  <c r="E20"/>
  <c r="G12" i="5"/>
  <c r="F27" i="7"/>
  <c r="D13" i="5"/>
  <c r="G33" i="7"/>
  <c r="D36"/>
  <c r="F80"/>
  <c r="H5" i="5"/>
  <c r="G85" i="7"/>
  <c r="G84"/>
  <c r="E74"/>
  <c r="C11" i="5"/>
  <c r="D78" i="7"/>
  <c r="G27"/>
  <c r="F73"/>
  <c r="G66"/>
  <c r="G35"/>
  <c r="G58"/>
  <c r="G6" i="5"/>
  <c r="G79" i="7"/>
  <c r="H58"/>
  <c r="E18"/>
  <c r="D57"/>
  <c r="D38"/>
  <c r="G67"/>
  <c r="H4" i="5"/>
  <c r="D79" i="7"/>
  <c r="D11"/>
  <c r="G76"/>
  <c r="H11"/>
  <c r="E23"/>
  <c r="E57"/>
  <c r="E12" i="5"/>
  <c r="G20" i="7"/>
  <c r="H18"/>
  <c r="F81"/>
  <c r="F45"/>
  <c r="G75"/>
  <c r="H61"/>
  <c r="E55"/>
  <c r="G30"/>
  <c r="F92"/>
  <c r="H30"/>
  <c r="H21"/>
  <c r="D54"/>
  <c r="F24"/>
  <c r="G65"/>
  <c r="F42"/>
  <c r="H5"/>
  <c r="E39"/>
  <c r="G70"/>
  <c r="H11" i="5"/>
  <c r="H6"/>
  <c r="G88" i="7"/>
  <c r="E56"/>
  <c r="G13" i="5"/>
  <c r="F64" i="7"/>
  <c r="E69"/>
  <c r="E5"/>
  <c r="G69"/>
  <c r="F90"/>
  <c r="H52"/>
  <c r="G80"/>
  <c r="H82"/>
  <c r="D16" i="5"/>
  <c r="F65" i="7"/>
  <c r="E14" i="5"/>
  <c r="D65" i="7"/>
  <c r="G92"/>
  <c r="D53"/>
  <c r="F74"/>
  <c r="G61"/>
  <c r="D89"/>
  <c r="G8" i="5"/>
  <c r="F77" i="7"/>
  <c r="H79"/>
  <c r="E9" i="5"/>
  <c r="E54" i="7"/>
  <c r="G52"/>
  <c r="G87"/>
  <c r="F10" i="5"/>
  <c r="G4"/>
  <c r="D17"/>
  <c r="C4"/>
  <c r="D85" i="7"/>
  <c r="F89"/>
  <c r="E88"/>
  <c r="F11" i="5"/>
  <c r="H13" i="7"/>
  <c r="D80"/>
  <c r="G63"/>
  <c r="G64"/>
  <c r="H84"/>
  <c r="E35"/>
  <c r="G78"/>
  <c r="G24"/>
  <c r="H50"/>
  <c r="G68"/>
  <c r="H39"/>
  <c r="D66"/>
  <c r="G17" i="5"/>
  <c r="H29" i="7"/>
  <c r="F57"/>
  <c r="E64"/>
  <c r="H74"/>
  <c r="G13"/>
  <c r="E86"/>
  <c r="D77"/>
  <c r="F87"/>
  <c r="D13"/>
  <c r="H54"/>
  <c r="D6" i="5"/>
  <c r="D23" i="7"/>
  <c r="F12" i="5"/>
  <c r="E78" i="7"/>
  <c r="H69"/>
  <c r="F69"/>
  <c r="H51"/>
  <c r="D68"/>
  <c r="F55"/>
  <c r="F33"/>
  <c r="H56"/>
  <c r="E51"/>
  <c r="F6" i="5"/>
  <c r="F8" i="7"/>
  <c r="G26"/>
  <c r="F14" i="5"/>
  <c r="D8" i="7"/>
  <c r="H33"/>
  <c r="F20"/>
  <c r="D26"/>
  <c r="F17"/>
  <c r="H83"/>
  <c r="E58"/>
  <c r="D11" i="5"/>
  <c r="D87" i="7"/>
  <c r="E85"/>
  <c r="D44"/>
  <c r="G10"/>
  <c r="F17" i="5"/>
  <c r="F78" i="7"/>
  <c r="E45"/>
  <c r="G77"/>
  <c r="E4" i="5"/>
  <c r="E77" i="7"/>
  <c r="E52"/>
  <c r="G89"/>
  <c r="H81"/>
  <c r="H77"/>
  <c r="D67"/>
  <c r="H3" i="5"/>
  <c r="D58" i="7"/>
  <c r="F41"/>
  <c r="H60"/>
  <c r="E7"/>
  <c r="G51"/>
  <c r="G54"/>
  <c r="H91"/>
  <c r="D59"/>
  <c r="E70"/>
  <c r="F9" i="5"/>
  <c r="H64" i="7"/>
  <c r="F63"/>
  <c r="H8" i="5"/>
  <c r="G11"/>
  <c r="E65" i="7"/>
  <c r="F53"/>
  <c r="G72"/>
  <c r="F66"/>
  <c r="H68"/>
  <c r="D63"/>
  <c r="F11"/>
  <c r="H10"/>
  <c r="E60"/>
  <c r="D42"/>
  <c r="G45"/>
  <c r="E8"/>
  <c r="D71"/>
  <c r="E30"/>
  <c r="A3"/>
  <c r="D76"/>
  <c r="D3" i="5"/>
  <c r="G86" i="7"/>
  <c r="H75"/>
  <c r="H86"/>
  <c r="D52"/>
  <c r="H67"/>
  <c r="H4"/>
  <c r="D39"/>
  <c r="G83"/>
  <c r="C9" i="5"/>
  <c r="F13" i="7"/>
  <c r="E72"/>
  <c r="G15" i="5"/>
  <c r="F32" i="7"/>
  <c r="E53"/>
  <c r="H87"/>
  <c r="F82"/>
  <c r="D20"/>
  <c r="G82"/>
  <c r="H92"/>
  <c r="F21"/>
  <c r="H70"/>
  <c r="G36"/>
  <c r="G32"/>
  <c r="E80"/>
  <c r="C6" i="5"/>
  <c r="D84" i="7"/>
  <c r="F15" i="5"/>
  <c r="F67" i="7"/>
  <c r="F7"/>
  <c r="H72"/>
  <c r="E50"/>
  <c r="E75"/>
  <c r="E8" i="5"/>
  <c r="H27" i="7"/>
  <c r="H80"/>
  <c r="H36"/>
  <c r="E63"/>
  <c r="F3" i="5"/>
  <c r="E91" i="7"/>
  <c r="D56"/>
  <c r="H41"/>
  <c r="F10"/>
  <c r="F84"/>
  <c r="C13" i="5"/>
  <c r="H63" i="7"/>
  <c r="F26"/>
  <c r="E24"/>
  <c r="D92"/>
  <c r="C14" i="5"/>
  <c r="G14" i="7"/>
  <c r="G39"/>
  <c r="H8"/>
  <c r="H9" i="5"/>
  <c r="H78" i="7"/>
  <c r="H65"/>
  <c r="H14"/>
  <c r="D17"/>
  <c r="E84"/>
  <c r="F39"/>
  <c r="E79"/>
  <c r="F36"/>
  <c r="G53"/>
  <c r="H73"/>
  <c r="E33"/>
  <c r="F86"/>
  <c r="H10" i="5"/>
  <c r="G42" i="7"/>
  <c r="D75"/>
  <c r="D29"/>
  <c r="D82"/>
  <c r="H35"/>
  <c r="E17"/>
  <c r="F51"/>
  <c r="D86"/>
  <c r="D60"/>
  <c r="F44"/>
  <c r="E26"/>
  <c r="E5" i="5"/>
  <c r="G16"/>
  <c r="C15"/>
  <c r="E6"/>
  <c r="H24" i="7"/>
  <c r="E76"/>
  <c r="D30"/>
  <c r="C10" i="5"/>
  <c r="H20" i="7"/>
  <c r="F59"/>
  <c r="D4" i="5"/>
  <c r="H66" i="7"/>
  <c r="D69"/>
  <c r="E11" i="5"/>
  <c r="F38" i="7"/>
  <c r="D90"/>
  <c r="D9" i="5"/>
  <c r="G18" i="7"/>
  <c r="G14" i="5"/>
  <c r="D12"/>
  <c r="E32" i="7"/>
  <c r="G23"/>
  <c r="C16" i="5"/>
  <c r="G29" i="7"/>
  <c r="D88"/>
  <c r="H71"/>
  <c r="H90"/>
  <c r="D10" i="5"/>
  <c r="E14" i="7"/>
  <c r="C3" i="5"/>
  <c r="G10"/>
  <c r="H59" i="7"/>
  <c r="E66"/>
  <c r="D55"/>
  <c r="D5" i="5"/>
  <c r="F70" i="7"/>
  <c r="E82"/>
  <c r="F88"/>
  <c r="D27"/>
  <c r="D14" i="5"/>
  <c r="F4"/>
  <c r="F58" i="7"/>
  <c r="G44"/>
  <c r="H45"/>
  <c r="D91"/>
  <c r="F71"/>
  <c r="D18"/>
  <c r="E61"/>
  <c r="H23"/>
  <c r="F61"/>
  <c r="H55"/>
  <c r="D64"/>
  <c r="E44"/>
  <c r="E68"/>
  <c r="F8" i="5"/>
  <c r="G41" i="7"/>
  <c r="F60"/>
  <c r="G17"/>
  <c r="E13"/>
  <c r="H42"/>
  <c r="G5" i="5"/>
  <c r="F72" i="7"/>
  <c r="D8" i="5"/>
  <c r="H44" i="7"/>
  <c r="H88"/>
  <c r="G4"/>
  <c r="H53"/>
  <c r="D33"/>
  <c r="F75"/>
  <c r="E15" i="5"/>
  <c r="G3"/>
  <c r="C8"/>
  <c r="E92" i="7"/>
  <c r="E10"/>
  <c r="H85"/>
  <c r="E16" i="5"/>
  <c r="H7" i="7"/>
  <c r="F76"/>
  <c r="G56"/>
  <c r="D15" i="5"/>
  <c r="E71" i="7"/>
  <c r="G71"/>
  <c r="F29"/>
  <c r="F14"/>
  <c r="G5"/>
  <c r="D32"/>
  <c r="G8"/>
  <c r="H32"/>
  <c r="E17" i="5"/>
  <c r="C17"/>
  <c r="E67" i="7"/>
  <c r="G90"/>
  <c r="E89"/>
  <c r="F23"/>
  <c r="F91"/>
  <c r="F83"/>
  <c r="G11"/>
  <c r="D81"/>
  <c r="D35"/>
  <c r="F50"/>
  <c r="F54"/>
  <c r="E36"/>
  <c r="F56"/>
  <c r="E87"/>
  <c r="E3" i="5"/>
  <c r="D70" i="7"/>
  <c r="F30"/>
  <c r="E4"/>
  <c r="F5"/>
  <c r="E10" i="5"/>
  <c r="E13"/>
  <c r="E21" i="7"/>
  <c r="E38"/>
  <c r="F68"/>
  <c r="E59"/>
  <c r="H26"/>
  <c r="C5" i="5"/>
  <c r="G57" i="7"/>
  <c r="G1" i="5" l="1"/>
  <c r="E1"/>
  <c r="F1"/>
</calcChain>
</file>

<file path=xl/sharedStrings.xml><?xml version="1.0" encoding="utf-8"?>
<sst xmlns="http://schemas.openxmlformats.org/spreadsheetml/2006/main" count="2877" uniqueCount="746">
  <si>
    <t>Günler</t>
  </si>
  <si>
    <t>Saat</t>
  </si>
  <si>
    <t>PAZARTESİ</t>
  </si>
  <si>
    <t>SALI</t>
  </si>
  <si>
    <t>ÇARŞAMBA</t>
  </si>
  <si>
    <t>PERŞEMBE</t>
  </si>
  <si>
    <t>CUMA</t>
  </si>
  <si>
    <t>Bölüm</t>
  </si>
  <si>
    <t>ELEKTRİK (İ.Ö.)</t>
  </si>
  <si>
    <t xml:space="preserve"> tarihinde güncellenmiştir</t>
  </si>
  <si>
    <t>Bu Ders Programı</t>
  </si>
  <si>
    <t>DERS</t>
  </si>
  <si>
    <t>ELEKTRİK</t>
  </si>
  <si>
    <t>13:00
13:50</t>
  </si>
  <si>
    <t>14:00
14:50</t>
  </si>
  <si>
    <t>15:00
15:50</t>
  </si>
  <si>
    <t>16:00
16:50</t>
  </si>
  <si>
    <t>17:00
17:50</t>
  </si>
  <si>
    <t>18:00
18:50</t>
  </si>
  <si>
    <t>19:00
19:50</t>
  </si>
  <si>
    <t>20:00
20:50</t>
  </si>
  <si>
    <t>21:00
21:50</t>
  </si>
  <si>
    <t>22:00
22:50</t>
  </si>
  <si>
    <t>Hoca</t>
  </si>
  <si>
    <t>Sınıf</t>
  </si>
  <si>
    <t>Derslik</t>
  </si>
  <si>
    <t>DERSLİK</t>
  </si>
  <si>
    <t>Bu Derslik Programı</t>
  </si>
  <si>
    <t>İ.KARAMAN</t>
  </si>
  <si>
    <t>Ö.DEMİR</t>
  </si>
  <si>
    <t>T.KOZA</t>
  </si>
  <si>
    <t>M.ERKAN</t>
  </si>
  <si>
    <t>M.ORTATAŞ</t>
  </si>
  <si>
    <t>K.BAŞAR</t>
  </si>
  <si>
    <t>S.ÖNCÜ</t>
  </si>
  <si>
    <t>N.YÜKSEL</t>
  </si>
  <si>
    <t>Ü.YAZ</t>
  </si>
  <si>
    <t>İ.KILIÇ</t>
  </si>
  <si>
    <t>H.SOYSAL</t>
  </si>
  <si>
    <t>A.EROL</t>
  </si>
  <si>
    <t>A.SADEF</t>
  </si>
  <si>
    <t>CUMARTESİ</t>
  </si>
  <si>
    <t>Ad-Soyad</t>
  </si>
  <si>
    <t>Açık Ad-Soyad</t>
  </si>
  <si>
    <t>Tel</t>
  </si>
  <si>
    <t>ELN</t>
  </si>
  <si>
    <t>ELG</t>
  </si>
  <si>
    <t>BGN</t>
  </si>
  <si>
    <t>BGG</t>
  </si>
  <si>
    <t>MKN</t>
  </si>
  <si>
    <t>MKG</t>
  </si>
  <si>
    <t>ENN</t>
  </si>
  <si>
    <t>MRN</t>
  </si>
  <si>
    <t>HLN</t>
  </si>
  <si>
    <t>e-posta</t>
  </si>
  <si>
    <t>ders sayısı</t>
  </si>
  <si>
    <t>S.N</t>
  </si>
  <si>
    <t>MYO</t>
  </si>
  <si>
    <t>Birim</t>
  </si>
  <si>
    <t>N.Ö. Ders</t>
  </si>
  <si>
    <t>İ.Ö.Ders</t>
  </si>
  <si>
    <t>Öğr.Gör. Ahmet EROL</t>
  </si>
  <si>
    <t>Öğr.Gör. Ahmet SADEF</t>
  </si>
  <si>
    <t>Öğr.Gör. İsmail KILIÇ</t>
  </si>
  <si>
    <t>Öğr.Gör. Kadriye BAŞAR</t>
  </si>
  <si>
    <t>Öğr.Gör. Nefise YÜKSEL</t>
  </si>
  <si>
    <t>Öğr.Gör. Ülkem YAZ</t>
  </si>
  <si>
    <t>Öğr.Gör. Hamide SOYSAL</t>
  </si>
  <si>
    <t>Öğr.Gör. Metin ORTATAŞ</t>
  </si>
  <si>
    <t>ENG</t>
  </si>
  <si>
    <t>İKL</t>
  </si>
  <si>
    <t>MBN</t>
  </si>
  <si>
    <t>GTE</t>
  </si>
  <si>
    <t>TRM</t>
  </si>
  <si>
    <t>INN</t>
  </si>
  <si>
    <t>L.GEVREK</t>
  </si>
  <si>
    <t>Y.K.TOSUN</t>
  </si>
  <si>
    <t>H.KARA</t>
  </si>
  <si>
    <t>Öğr.Gör. Hüseyin KARAOSMANOĞLU</t>
  </si>
  <si>
    <t>E.ÇENET</t>
  </si>
  <si>
    <t>Öğr.Gör. Emel ÇENET</t>
  </si>
  <si>
    <t>BLG - BİL. TEK. VE PROG.</t>
  </si>
  <si>
    <t>BGG - BİL. TEK. VE PROG. (İ.Ö.)</t>
  </si>
  <si>
    <t>MKN - MAKİNE PROG.</t>
  </si>
  <si>
    <t>MKG - MAKİNE PROG. (İ.Ö.)</t>
  </si>
  <si>
    <t>HLN - HALICILIK VE KİLİMCİLİK</t>
  </si>
  <si>
    <t>INN - İNŞAAT TEK.</t>
  </si>
  <si>
    <t>MBN - MOBİLYA VE DEK.</t>
  </si>
  <si>
    <t>MRN - MAR. RES. KONS.</t>
  </si>
  <si>
    <t>IKL - İKLİMLENDİRME VE KLİM.</t>
  </si>
  <si>
    <t>GTN - GEL. TÜRK EL SAN.</t>
  </si>
  <si>
    <t>TRN - TARIM MAK.</t>
  </si>
  <si>
    <t>ENN - ELEKTRONİK TEK.</t>
  </si>
  <si>
    <t>ENG - ELEKTRONİK TEK. (İ.Ö.)</t>
  </si>
  <si>
    <t>A.ERDOĞAN</t>
  </si>
  <si>
    <t>B.ÜNVER</t>
  </si>
  <si>
    <t>Öğr.Gör. Barış ÜNVER</t>
  </si>
  <si>
    <t>;</t>
  </si>
  <si>
    <t>F.GEVREK</t>
  </si>
  <si>
    <t>Öğr.Gör. Ferdi GEVREK</t>
  </si>
  <si>
    <t>THM</t>
  </si>
  <si>
    <t>THM - TOHUMCULUK</t>
  </si>
  <si>
    <t>ID3</t>
  </si>
  <si>
    <t>ID2</t>
  </si>
  <si>
    <t>ID4</t>
  </si>
  <si>
    <t>İdari</t>
  </si>
  <si>
    <t>D.KÖSEDAĞ</t>
  </si>
  <si>
    <t>Öğr. Gör. Didem KÖSEDAĞ</t>
  </si>
  <si>
    <t>BDA - BİLG DEST. ANM. PROG.</t>
  </si>
  <si>
    <t>G.ÇINARER</t>
  </si>
  <si>
    <t xml:space="preserve"> </t>
  </si>
  <si>
    <t>S.ÜNAL</t>
  </si>
  <si>
    <t>Öğr. Gör. Serkan ÖNCÜ</t>
  </si>
  <si>
    <t>Öğr. Gör. Sait ÜNAL</t>
  </si>
  <si>
    <t>Kod</t>
  </si>
  <si>
    <t>Yeni 
No</t>
  </si>
  <si>
    <t>Mevcut</t>
  </si>
  <si>
    <t>BA</t>
  </si>
  <si>
    <t>B6(TRS)</t>
  </si>
  <si>
    <t>BA2</t>
  </si>
  <si>
    <t>B1</t>
  </si>
  <si>
    <t>TRS3</t>
  </si>
  <si>
    <t>BS1</t>
  </si>
  <si>
    <t>BS2</t>
  </si>
  <si>
    <t>BS3</t>
  </si>
  <si>
    <t>BS4</t>
  </si>
  <si>
    <t>BS5</t>
  </si>
  <si>
    <t>idari</t>
  </si>
  <si>
    <t xml:space="preserve">Elektrik Bölümü </t>
  </si>
  <si>
    <t xml:space="preserve">Makine </t>
  </si>
  <si>
    <t>Bilgisayar Bölümü</t>
  </si>
  <si>
    <t>Gel. El Sanatları</t>
  </si>
  <si>
    <t>Mobilya Bölümü</t>
  </si>
  <si>
    <t>Tohumculuk Bölümü</t>
  </si>
  <si>
    <t>İnşaat Bölümü</t>
  </si>
  <si>
    <t>Elektronik Bölümü</t>
  </si>
  <si>
    <t>C.ÖZÇELİK</t>
  </si>
  <si>
    <t>F.KÖKER</t>
  </si>
  <si>
    <t>Öğr Gör. Fuat KÖKER</t>
  </si>
  <si>
    <t>M.ÖZDEMİR</t>
  </si>
  <si>
    <t>GÜNLER</t>
  </si>
  <si>
    <t>Pazartesi</t>
  </si>
  <si>
    <t>Bilgisayar lab.</t>
  </si>
  <si>
    <t>bs-1</t>
  </si>
  <si>
    <t>bs-2</t>
  </si>
  <si>
    <t>bs-3</t>
  </si>
  <si>
    <t>bs-4</t>
  </si>
  <si>
    <t>bs-5</t>
  </si>
  <si>
    <t>bs-6</t>
  </si>
  <si>
    <t>bilgisayar prog.</t>
  </si>
  <si>
    <t>sosyal bilimler</t>
  </si>
  <si>
    <t>animasyon</t>
  </si>
  <si>
    <t>makine-makre-tarım</t>
  </si>
  <si>
    <t>Salı</t>
  </si>
  <si>
    <t>30-40</t>
  </si>
  <si>
    <t>25-30</t>
  </si>
  <si>
    <t>40-45</t>
  </si>
  <si>
    <t>Çarşamba</t>
  </si>
  <si>
    <t>Perşembe</t>
  </si>
  <si>
    <t>Cuma</t>
  </si>
  <si>
    <t>A.SAYLAN</t>
  </si>
  <si>
    <t>Öğr. Gör. Abdulkadir SAYLAN</t>
  </si>
  <si>
    <t>TOHUMCULUK</t>
  </si>
  <si>
    <t>BLG - BİLGİSAYAR  PROG.</t>
  </si>
  <si>
    <t xml:space="preserve">İnşaat </t>
  </si>
  <si>
    <t>OTO-OTOMOTİV PROGRAMI</t>
  </si>
  <si>
    <t>S.YELBEY</t>
  </si>
  <si>
    <t>Ö.TÜRKCAN</t>
  </si>
  <si>
    <t>İ.SAKA</t>
  </si>
  <si>
    <t>Z.YILBAŞI</t>
  </si>
  <si>
    <t>D.AKYÜZ</t>
  </si>
  <si>
    <t>M.BİLGİ</t>
  </si>
  <si>
    <t>T.ERDALI</t>
  </si>
  <si>
    <t>K.KILIÇ</t>
  </si>
  <si>
    <t>Kenan KILIÇ</t>
  </si>
  <si>
    <t>Öğr. Gör. Kenan KILIÇ</t>
  </si>
  <si>
    <t>Öğr.Gör. Kazım KILIÇ</t>
  </si>
  <si>
    <t>Dr. Öğr. Üyesi Gülfinaz ÖZOĞUL</t>
  </si>
  <si>
    <t>Öğr.Gör.Dr. Yener Kortan TOSUN</t>
  </si>
  <si>
    <t>Dr. Öğr. Üyesi Ömer DEMİR</t>
  </si>
  <si>
    <t>Öğr. Gör. Derya AKYÜZ</t>
  </si>
  <si>
    <t>Öğr.Gör. Savaş YELBEY</t>
  </si>
  <si>
    <t>Öğr. Gör. Muttalip ERKAN</t>
  </si>
  <si>
    <t>Öğr. Gör. Ömer TÜRKCAN</t>
  </si>
  <si>
    <t>Öğr. Gör.  Cihan ÖZÇELİK</t>
  </si>
  <si>
    <t>Öğr. Gör. Ahmet ERDOĞAN</t>
  </si>
  <si>
    <t>Öğr.Gör. Talha ERDALI</t>
  </si>
  <si>
    <t>Öğr. Gör. Mahinur BİLGİ</t>
  </si>
  <si>
    <t>Öğr. Gör. İsmail SAKA</t>
  </si>
  <si>
    <t>G.ÖZOĞUL</t>
  </si>
  <si>
    <t>MKN - MAKİNE PROG. ESKİ ÖĞRENCİLER</t>
  </si>
  <si>
    <t>Halıcılık ve Kilimcilik</t>
  </si>
  <si>
    <t>Otomotiv</t>
  </si>
  <si>
    <t>Ş.YENİGÜN</t>
  </si>
  <si>
    <t>Öğr. Gör. Şenay YENİGÜN</t>
  </si>
  <si>
    <t>Elektrik</t>
  </si>
  <si>
    <t>AŞÇILIK</t>
  </si>
  <si>
    <t>GRAFİK TASARIMI</t>
  </si>
  <si>
    <t>BANKACILIK VESİGORTACILIK</t>
  </si>
  <si>
    <t>BÜRO YÖNT. VE YÖNETİCİ ASİSTANLIĞI</t>
  </si>
  <si>
    <t>İÇ MEKAN TASARIMI</t>
  </si>
  <si>
    <t xml:space="preserve">İŞLETME YÖNETİMİ </t>
  </si>
  <si>
    <t>MUHASEBE VE VERGİ UYGULAMALARI</t>
  </si>
  <si>
    <t>PAZARLAMA</t>
  </si>
  <si>
    <t>RADYO TV.</t>
  </si>
  <si>
    <t>SİVİL SAVUNMA VE İTFAİYECİLİK</t>
  </si>
  <si>
    <t>Ş.ALTIN</t>
  </si>
  <si>
    <t>Dr. Öğr. Üyesi Şaban ALTIN</t>
  </si>
  <si>
    <t>T.MUTLU</t>
  </si>
  <si>
    <t>Dr. Öğr. Üyesi Tuğba MUTLU</t>
  </si>
  <si>
    <t>N.ÖZÇETİN</t>
  </si>
  <si>
    <t>Dr. Öğr. Üyesi NigarÖZÇETİN</t>
  </si>
  <si>
    <t>N.ERBAŞ</t>
  </si>
  <si>
    <t>Dr. Öğr. Üyesi Nizamettin ERBAŞ</t>
  </si>
  <si>
    <t>Z.AKGÜN</t>
  </si>
  <si>
    <t>Dr. Öğr. Üyesi Zuhal AKGÜN</t>
  </si>
  <si>
    <t>E.BAYKAN</t>
  </si>
  <si>
    <t>Öğr.Gör. Erol BAYKAN</t>
  </si>
  <si>
    <t>F.PARLAKYILDIZ</t>
  </si>
  <si>
    <t>Öğr.Gör. Fatih PARLAKYILDIZ</t>
  </si>
  <si>
    <t>A.ÖCAL</t>
  </si>
  <si>
    <t>e.kurhan</t>
  </si>
  <si>
    <t>Öğr.Gör. Engin KURHAN</t>
  </si>
  <si>
    <t>H.A.ÇOŞGUN</t>
  </si>
  <si>
    <t>Öğr.Gör. Halis Aykut ÇOŞGUN</t>
  </si>
  <si>
    <t>S.SAYDAM</t>
  </si>
  <si>
    <t>Öğr.Gör. Sena SAYDAM</t>
  </si>
  <si>
    <t>N.AKSOY</t>
  </si>
  <si>
    <t>Öğr.Gör. Necati AKSOY</t>
  </si>
  <si>
    <t>K.KORKMAZ</t>
  </si>
  <si>
    <t>Öğr.Gör. Kenan KORKMAZ</t>
  </si>
  <si>
    <t>P.HACIHASANOĞLU</t>
  </si>
  <si>
    <t>Dr. Öğr. Üyesi Gökalp ÇINARER</t>
  </si>
  <si>
    <t>S.TEMİZ</t>
  </si>
  <si>
    <t>B.KALAYCI</t>
  </si>
  <si>
    <t>Öğr.Gör. Batuhan KALAYCI</t>
  </si>
  <si>
    <t>E.KAYA</t>
  </si>
  <si>
    <t>Öğr.Gör. Elif KAYA</t>
  </si>
  <si>
    <t>K.BÜYÜKER</t>
  </si>
  <si>
    <t>Öğr.Gör. Kamil BÜYÜKER</t>
  </si>
  <si>
    <t>Ş.TUĞRUL</t>
  </si>
  <si>
    <t>Öğr.Gör. Şahin TUĞRUL</t>
  </si>
  <si>
    <t>E.T.K.ÖZYİĞİT</t>
  </si>
  <si>
    <t>Öğr.Gör. Dr. Lale GEVREK</t>
  </si>
  <si>
    <t>S.A.SEZER</t>
  </si>
  <si>
    <t xml:space="preserve">Öğr.Gör. Selen ALNIAK SEZER </t>
  </si>
  <si>
    <t>Öğr.Gör. Kenan KILIÇ</t>
  </si>
  <si>
    <t>H.BAŞBUĞ</t>
  </si>
  <si>
    <t>Öğr.Gör. Handan BAŞBUĞ</t>
  </si>
  <si>
    <t>E.ARSLAN</t>
  </si>
  <si>
    <t>Öğr.Gör. Enes ARSLAN</t>
  </si>
  <si>
    <t>E.AĞAR</t>
  </si>
  <si>
    <t>Öğr.Gör.  Eyüp AĞAR</t>
  </si>
  <si>
    <t>Ö.SAKLICA</t>
  </si>
  <si>
    <t>Öğr.Gör. Özlem SAKLICA</t>
  </si>
  <si>
    <t>E.GÖKMEN</t>
  </si>
  <si>
    <t>Öğr.Gör. Elif GÖKMEN</t>
  </si>
  <si>
    <t>H.KABLAN</t>
  </si>
  <si>
    <t>Öğr.Gör. Halis KABLAN</t>
  </si>
  <si>
    <t>M.TUNCER</t>
  </si>
  <si>
    <t>Öğr.Gör. Mustafa TUNCER</t>
  </si>
  <si>
    <t>R.İBİŞ</t>
  </si>
  <si>
    <t>Öğr.Gör. Reyhan İBİŞ</t>
  </si>
  <si>
    <t>S.BEŞCANLAR</t>
  </si>
  <si>
    <t>Öğr.Gör. Soner BEŞCANLAR</t>
  </si>
  <si>
    <t>Öğr. Gör. UĞUR EREN TAŞKESEN</t>
  </si>
  <si>
    <t>U.E.TAŞKESEN</t>
  </si>
  <si>
    <t>Öğr. Gör. AYSEL KAVASOĞULLARI</t>
  </si>
  <si>
    <t>A.KAVAS</t>
  </si>
  <si>
    <t>Öğr. Gör. SELAHADDİN SEZER</t>
  </si>
  <si>
    <t>S.SEZER</t>
  </si>
  <si>
    <t>M.ALTINDAŞ</t>
  </si>
  <si>
    <t>BANKACILIK VE SİGORTACILIK</t>
  </si>
  <si>
    <t>BÜRO YÖNETİMİ VE YÖNETİCİ ASİSTANLIĞI</t>
  </si>
  <si>
    <t>İŞLETME YÖNETİMİ</t>
  </si>
  <si>
    <t xml:space="preserve">RADYO TV </t>
  </si>
  <si>
    <t>Kazım.K</t>
  </si>
  <si>
    <t>Büro Yönetimi</t>
  </si>
  <si>
    <t>İşletme Yönetimi</t>
  </si>
  <si>
    <t>Radyo TV</t>
  </si>
  <si>
    <t>İç Mekan Tas.</t>
  </si>
  <si>
    <t>Grafik Tasarım</t>
  </si>
  <si>
    <t>08:30-09:10</t>
  </si>
  <si>
    <t>09:30-10:10</t>
  </si>
  <si>
    <t>11:30-12:10</t>
  </si>
  <si>
    <t>13:00-13:40</t>
  </si>
  <si>
    <t>14:00-14:40</t>
  </si>
  <si>
    <t>15:00-15:40</t>
  </si>
  <si>
    <t>16:00-16:40</t>
  </si>
  <si>
    <t>10:30-11:10</t>
  </si>
  <si>
    <t>08:30
09:20</t>
  </si>
  <si>
    <t>09:30
10:20</t>
  </si>
  <si>
    <t>10:30
11:20</t>
  </si>
  <si>
    <t>11:30
12:20</t>
  </si>
  <si>
    <t>Doç. Dr. Üyesi Mustafa ÖZDEMİR</t>
  </si>
  <si>
    <t>Öğr.Gör.Dr. Abdurrahman ÖCAL</t>
  </si>
  <si>
    <t xml:space="preserve">Öğr.Gör. Dr. Elif Tuğçe KOCABEYOĞLU </t>
  </si>
  <si>
    <t>Dr. Öğr. Üyesi İbrahim KARAMAN</t>
  </si>
  <si>
    <t>Öğr. Gör. Dr. MURAT ALTINDAŞ</t>
  </si>
  <si>
    <t>Dr. Öğr.Üyesi Pınar HACIHASANOĞLU</t>
  </si>
  <si>
    <t>Dr. Öğr.Üyesi Selman TEMİZ</t>
  </si>
  <si>
    <t>Dr. Öğr. Üyesi Türker KOZA</t>
  </si>
  <si>
    <t>Dr.Öğr. Üyesi Zeki YILBAŞI</t>
  </si>
  <si>
    <t>Bilgi ve İletişim Tek.</t>
  </si>
  <si>
    <t>Uzaktan</t>
  </si>
  <si>
    <t>Matematik</t>
  </si>
  <si>
    <t>Alan Dışı Seçmeli Ders</t>
  </si>
  <si>
    <t>Türk Dili 1</t>
  </si>
  <si>
    <t>Atatürk İlk. Ve İnk. T.</t>
  </si>
  <si>
    <t>İngilizce</t>
  </si>
  <si>
    <t>Staj</t>
  </si>
  <si>
    <t>Türker Koza Sait ÜNAL Necati AKSOY</t>
  </si>
  <si>
    <t>Bilgisayar Dest. Devre Tas.</t>
  </si>
  <si>
    <t>Sait ÜNAL</t>
  </si>
  <si>
    <t>Elek. Mes. Bilg. Güv.</t>
  </si>
  <si>
    <t>Türker Koza</t>
  </si>
  <si>
    <t>Ev Cihazları</t>
  </si>
  <si>
    <t>Sensörler ve Dönüşt.</t>
  </si>
  <si>
    <t>Elektronik 1</t>
  </si>
  <si>
    <t>Sait Ünal</t>
  </si>
  <si>
    <t>Sayısal Elektronik</t>
  </si>
  <si>
    <t>Fiber Optik</t>
  </si>
  <si>
    <t>Doğru Akım Devre A.</t>
  </si>
  <si>
    <t>Necati Aksoy</t>
  </si>
  <si>
    <t>Ölçme Tekniği</t>
  </si>
  <si>
    <t>Robot Teknolojisi</t>
  </si>
  <si>
    <t>Mesleki Yabancı Dil</t>
  </si>
  <si>
    <t>Fizik</t>
  </si>
  <si>
    <t>Yakıtlar Yanma / Elektrikli ve Hibrit Araçlar</t>
  </si>
  <si>
    <t>Dr. Öğr. Üyesi Zeki YILBAŞI / 
Öğr. Gör. Savaş YELBEY</t>
  </si>
  <si>
    <t>Nolu Derslik</t>
  </si>
  <si>
    <t>Matematk</t>
  </si>
  <si>
    <t>Hareket Kontrol Sistemleri / Otomotivde Yeni Teknolojiler</t>
  </si>
  <si>
    <t>Dr. Öğr. Üyesi Zeki YILBAŞI / 
Öğr. Gör. Ömer TÜRKCAN</t>
  </si>
  <si>
    <t>Akademik Danışmanlık</t>
  </si>
  <si>
    <t>Dr. Öğr. Üyesi Zeki YILBAŞI, 
Öğr. Gör. Ömer TÜRKCAN,
Öğr. Gör. Savaş YELBEY</t>
  </si>
  <si>
    <t>Otomotiv Elektriği</t>
  </si>
  <si>
    <t>Yenilenebilir Enerji Sistemleri /
Bilgisayar Destekli Tasarım</t>
  </si>
  <si>
    <t>Dr. Öğr. Üyesi Zeki YILBAŞI /
Öğr. Gör. Savaş YELBEY</t>
  </si>
  <si>
    <t>Bilgisayar Destekli Teknik Resim 
(1. Grup)</t>
  </si>
  <si>
    <t>Türk Dili I</t>
  </si>
  <si>
    <t>BOYSİS</t>
  </si>
  <si>
    <t>Atatürk İlkeleri ve İnkılap Tarihi I</t>
  </si>
  <si>
    <t>Yabancı Dil I</t>
  </si>
  <si>
    <t>Termodinamik</t>
  </si>
  <si>
    <t>Servis İşletmeciliği ve Müşteri İlişkileri / Servis Donanımları</t>
  </si>
  <si>
    <t>Dr. Öğr. Üyesi Zeki YILBAŞI</t>
  </si>
  <si>
    <t>Öğr. Gör. Ömer TÜRKCAN / Öğr. Gör. Savaş YELBEY</t>
  </si>
  <si>
    <t>Ortak Etkinlik Saati</t>
  </si>
  <si>
    <t>Bilgisayar Destekli Teknik Resim 
(2. Grup)</t>
  </si>
  <si>
    <t>Emisyon Kontrol Sistemleri</t>
  </si>
  <si>
    <t>Öğr. Gör. Savaş YELBEY</t>
  </si>
  <si>
    <t>Buji Ateşlemeli Motorların Yakıt ve Ateşleme Sistemleri</t>
  </si>
  <si>
    <t>KAMERA KULLANIM VE ÇEK. TEK</t>
  </si>
  <si>
    <t>Öğr. Gör. Şahin TUĞRUL (A Grubu) Öğr. Gör. Eda TUĞRUL (B Grubu)</t>
  </si>
  <si>
    <t xml:space="preserve">FOTOĞRAF ÇEK. TEK: </t>
  </si>
  <si>
    <t xml:space="preserve">HABER TOPLAMA VE YAZMA </t>
  </si>
  <si>
    <t>Öğr. Gör. Eda TUĞRUL</t>
  </si>
  <si>
    <t>İLETİŞİM KURAMLARI</t>
  </si>
  <si>
    <t xml:space="preserve">GÖRSEL ÖYKÜLEME </t>
  </si>
  <si>
    <t>Öğr. Gör. Şahin TUĞRUL</t>
  </si>
  <si>
    <t xml:space="preserve">MEDYA VE İLETİŞİM TEK: </t>
  </si>
  <si>
    <t>HALKLA İLİŞKİLER VE İLETİŞİM</t>
  </si>
  <si>
    <t>Öğr. Gör. Kamil BÜYÜKER</t>
  </si>
  <si>
    <t>WEB TV YAYINCILIĞI</t>
  </si>
  <si>
    <t>YENİ MEDYA</t>
  </si>
  <si>
    <t xml:space="preserve">RÖPORTAJ TEK. </t>
  </si>
  <si>
    <t xml:space="preserve">RADYO PROGRAMCILIĞI </t>
  </si>
  <si>
    <t xml:space="preserve">TV PROGRAMCILIĞI </t>
  </si>
  <si>
    <t>MEDYA ETİĞİ</t>
  </si>
  <si>
    <t>BASIN YAYIN TARİHİ</t>
  </si>
  <si>
    <t>STAJ</t>
  </si>
  <si>
    <t>Öğr. Gör. Şahin TUĞRUL - Öğr. Gör. Eda TUĞRUL - Öğr. Gör. Kamil BÜYÜKER</t>
  </si>
  <si>
    <t>BOYSİS (Online)</t>
  </si>
  <si>
    <t>İmalat İşlemleri-1</t>
  </si>
  <si>
    <t>Bilgisayar Destekli Teknik Resim</t>
  </si>
  <si>
    <t>CNC Freze Teknolojisi</t>
  </si>
  <si>
    <t>Sac Metal Kalıp Tasarımı / Tarım Makineleri İşletmeciliği ve Planma</t>
  </si>
  <si>
    <t>D.AKYÜZ / A. EROL</t>
  </si>
  <si>
    <t>Sac Metal Kalıp Tasarımı / Tarım Makineleri İşletmeciliği ve Planma / Tarımda Robotik Uygulamalar</t>
  </si>
  <si>
    <t>D.AKYÜZ / A. EROL / M. ERTUĞRUL</t>
  </si>
  <si>
    <t>Bilgisayar Destekli Çizim</t>
  </si>
  <si>
    <t>Alışılmamış İmalat Yöntemleri</t>
  </si>
  <si>
    <t>5i Dersleri</t>
  </si>
  <si>
    <t>Malzeme Teknolojisi</t>
  </si>
  <si>
    <t>Ürün İşleme Tekniği ve Makineleri</t>
  </si>
  <si>
    <t>S. ALNIAK SEZER</t>
  </si>
  <si>
    <t>Ürün İşleme Tekniği ve Makineleri / HASSAS TARIM TEKNOLOJİLERİ</t>
  </si>
  <si>
    <t>S. ALNIAK SEZER / M.ERTUĞRUL</t>
  </si>
  <si>
    <t xml:space="preserve">İş Sağlığı ve Güvenliği </t>
  </si>
  <si>
    <t>M.ÖZDEMİR/F.GEVREK/D.AKYÜZ</t>
  </si>
  <si>
    <t>Döküm Yöntemleri</t>
  </si>
  <si>
    <t>Güç Aktarma Organları/Makine Tasarımı</t>
  </si>
  <si>
    <t>A. EROL/F.GEVREK</t>
  </si>
  <si>
    <t>Güç Aktarma Organları</t>
  </si>
  <si>
    <t>A. EROL</t>
  </si>
  <si>
    <t>İçsel Tarım Mekanizasyonu</t>
  </si>
  <si>
    <t>S.ALNIAK SEZER</t>
  </si>
  <si>
    <t>Hayvansal Üretim Mekanizasyonu</t>
  </si>
  <si>
    <t>Tarım Traktörleri</t>
  </si>
  <si>
    <t xml:space="preserve">Tarım Makineleri İşletmeciliği ve Planlama </t>
  </si>
  <si>
    <t>Tarım Makineleri İşletmeciliği ve Planlama  / Tarımda Robotik Uygulamalar</t>
  </si>
  <si>
    <t>A.EROL / M.ERTUĞRUL</t>
  </si>
  <si>
    <t>Toprak İşleme Makineleri</t>
  </si>
  <si>
    <t>Tarım Makineleri ve Tatbikatı</t>
  </si>
  <si>
    <t>G.ÖZOĞUL/M.ERTUĞRUL/S.ALNIAK SEZER/A.EROL</t>
  </si>
  <si>
    <t>Tarımda Enerji ve Çevre</t>
  </si>
  <si>
    <t>Termik Motor</t>
  </si>
  <si>
    <t>Tarım Makinelerinde Ergonomi</t>
  </si>
  <si>
    <t>M.ERTUĞRUL</t>
  </si>
  <si>
    <t>Güç Aktarma Organları/Makine Tasarımı/Tarım Ekonomisi</t>
  </si>
  <si>
    <t>A.EROL/F.Gevrek /N.ERBAŞ</t>
  </si>
  <si>
    <t>A.EROL/F.Gevrek</t>
  </si>
  <si>
    <t>ASC111 GASTRONOMİ VE YİYECEK TARİHİ</t>
  </si>
  <si>
    <t>Öğr.Gör.Reyhan İBİŞ</t>
  </si>
  <si>
    <t/>
  </si>
  <si>
    <t>Öğr.Gör.Elif GÖKMEN</t>
  </si>
  <si>
    <t>ASC117 GIDA HİJYENİ VE SANİTASYONU</t>
  </si>
  <si>
    <t>Öğr.Gör.Halis KABLAN</t>
  </si>
  <si>
    <t>ASC118YİYECEK İÇECEK HİZMETLERİ YÖNETİMİ</t>
  </si>
  <si>
    <t>ASC112 MUTFAK UYGULAMALARI-1 ŞUBE-A</t>
  </si>
  <si>
    <t>Öğr.Gör.Uğur Eren TAŞKESEN</t>
  </si>
  <si>
    <t>ASC112 MUTFAK UYGULAMALARI-1 ŞUBE-B</t>
  </si>
  <si>
    <t> ASC113 YİYECEK İÇECEK SERVİS TEKN. ŞUBE-A</t>
  </si>
  <si>
    <t>Öğr.Gör.Soner BEŞCANLAR</t>
  </si>
  <si>
    <t> ASC113 YİYECEK İÇECEK SERVİS TEKN. ŞUBE-B</t>
  </si>
  <si>
    <t>ASC115DÜNYA MUTFAKLARINDAN UYGULAMALAR ŞUBE-A</t>
  </si>
  <si>
    <t>ASC115DÜNYA MUTFAKLARINDAN UYGULAMALAR ŞUBE-B</t>
  </si>
  <si>
    <t>ASC114TÜRK MUTFAĞI UYGULAMALARI-1  ŞUBE-A</t>
  </si>
  <si>
    <t>Öğr.Gör.A.Mustafa TUNCER</t>
  </si>
  <si>
    <t>ASC114TÜRK MUTFAĞI UYGULAMALARI-1  ŞUBE-B</t>
  </si>
  <si>
    <t>ASC714 YİYECEK İÇECEK END.YENİ TRENDLER</t>
  </si>
  <si>
    <t>ASC718 YARATICI MUTFAKUYGULAMALRI ŞUBE-A</t>
  </si>
  <si>
    <t>ASC718 YARATICI MUTFAKUYGULAMALRI ŞUBE-B</t>
  </si>
  <si>
    <t>ASC703 PASTACILIK TEKNİKLERİ ŞUBE-A</t>
  </si>
  <si>
    <t>ASC703 PASTACILIK TEKNİKLERİ ŞUBE-B</t>
  </si>
  <si>
    <t>ASC711 GIDA SAKLAMA VE MUHAFAZA TEKNİKLERİ</t>
  </si>
  <si>
    <t>ASC712 SÜT VE SÜT ÜRÜNLERİ</t>
  </si>
  <si>
    <t>ASC710 MUTFAK AKIMLARI VE GELİŞİMLERİ</t>
  </si>
  <si>
    <t>ASC716 ÖZEL MUTFAK</t>
  </si>
  <si>
    <t>STJ01 STAJ</t>
  </si>
  <si>
    <t>Öğr.Gör.Reyhan İBİŞ / Öğr.Gör.Halis KABLAN / Öğr.Gör.A.Mustafa TUNCER</t>
  </si>
  <si>
    <t>GİRİŞİMCİLİK VE İNOVASYON</t>
  </si>
  <si>
    <t>FİNANSAL PİY.VE KUR.</t>
  </si>
  <si>
    <t>GENEL İŞLETME</t>
  </si>
  <si>
    <t xml:space="preserve"> MÜŞTERİ İLİŞKİLERİ.YÖN</t>
  </si>
  <si>
    <t>TÜRKDİLİ I</t>
  </si>
  <si>
    <t>A. İ.İ.T. I</t>
  </si>
  <si>
    <t>İNGİLİZCE I</t>
  </si>
  <si>
    <t>GENEL EKONOMİ</t>
  </si>
  <si>
    <t>B.S.ŞİRİKÇİ</t>
  </si>
  <si>
    <t>BANKACILIĞA GİRİŞ</t>
  </si>
  <si>
    <t>TÜRKİYE EKONOMİSİ</t>
  </si>
  <si>
    <t>TEMEL HUKUK</t>
  </si>
  <si>
    <t>P.HACIHASANOĞLU,S.TEMİZ,K.KORKMAZ</t>
  </si>
  <si>
    <t>online</t>
  </si>
  <si>
    <t>AKADEMİK DANIŞMANLIK</t>
  </si>
  <si>
    <t>FİNANS MATEMATİĞİ</t>
  </si>
  <si>
    <t xml:space="preserve"> FİNANSAL HİZ. PAZ</t>
  </si>
  <si>
    <t>SİGORTACILIĞA GİRİŞ</t>
  </si>
  <si>
    <t>GENEL MUHASEBE</t>
  </si>
  <si>
    <t>A.ÜNLÜ</t>
  </si>
  <si>
    <t>MESLEKİ YAZIŞMALAR</t>
  </si>
  <si>
    <t>PROTOKOL. SOS. DAV.</t>
  </si>
  <si>
    <t xml:space="preserve">S.SAYDAM </t>
  </si>
  <si>
    <t>B.ALTIN</t>
  </si>
  <si>
    <t>Ş.ALTIN,T.MUTLU,S.SAYDAM,B.ALTIN</t>
  </si>
  <si>
    <t>ONLİNE</t>
  </si>
  <si>
    <t>ÖRGÜTSEL DAVRANIŞ</t>
  </si>
  <si>
    <t>BÜRO YÖNETİMİ</t>
  </si>
  <si>
    <t>PAZARLAMA İLETİŞİM TEKNİKLERİ</t>
  </si>
  <si>
    <t>TÜRK DİLİ I</t>
  </si>
  <si>
    <t>MEHMET ALİ KİRAZ</t>
  </si>
  <si>
    <t>A.İ.İ.T. I</t>
  </si>
  <si>
    <t>DÖNDÜ SENA GÖNDÜRÜ</t>
  </si>
  <si>
    <t>A.İ.İ.T.I</t>
  </si>
  <si>
    <t>EMEL EGEMEN</t>
  </si>
  <si>
    <t>KLAVYE KULLANIMI</t>
  </si>
  <si>
    <t>MÜŞTERİ İLİŞ.YÖN.</t>
  </si>
  <si>
    <t xml:space="preserve">BS5 </t>
  </si>
  <si>
    <t>ETKİNLİK SAATİ</t>
  </si>
  <si>
    <t>OFİS PROGRAMLARI</t>
  </si>
  <si>
    <t>KAMU ÖZEL KES.YAP</t>
  </si>
  <si>
    <t>ELEKTRONİK TİCARET</t>
  </si>
  <si>
    <t>TOPLAM KALİTE YÖNETİMİ</t>
  </si>
  <si>
    <t>Doğru Ak. Dev.Anl.</t>
  </si>
  <si>
    <t>Yenilebilir Enj. Sist.</t>
  </si>
  <si>
    <t>Yenilebilir Enj. Sist</t>
  </si>
  <si>
    <t>Trafo ve Doğ.Ak.Mak.</t>
  </si>
  <si>
    <t>Elk. Atl.</t>
  </si>
  <si>
    <t>Aydınlatma Tek.</t>
  </si>
  <si>
    <t>Temel Elektronik</t>
  </si>
  <si>
    <t>Pano Tas. Ve Mont.</t>
  </si>
  <si>
    <t>Sarım Tekniği</t>
  </si>
  <si>
    <t>PLC Lab.</t>
  </si>
  <si>
    <t>Tesisata Giriş</t>
  </si>
  <si>
    <t>Scada Sist./Ev Cihaz.</t>
  </si>
  <si>
    <t>M.ERKAN/S.ÖNCÜ</t>
  </si>
  <si>
    <t>PLC Lab./24</t>
  </si>
  <si>
    <t xml:space="preserve">Staj </t>
  </si>
  <si>
    <t>M.ERKAN/S.ÖNCÜ/M.ORTATAŞ</t>
  </si>
  <si>
    <t>Prog. Den.</t>
  </si>
  <si>
    <t>Prog. Den./ Özel Tesisat</t>
  </si>
  <si>
    <t>Arıza Analizi</t>
  </si>
  <si>
    <t>Bil.Dest.Proje/Sist An. Ve Tas.</t>
  </si>
  <si>
    <t>M.ORTATAŞ/M.ERKAN</t>
  </si>
  <si>
    <t>BS4/PLC Lab.</t>
  </si>
  <si>
    <t>Scada Sistemleri</t>
  </si>
  <si>
    <t>VİTRAY SANATI</t>
  </si>
  <si>
    <t>ELS1</t>
  </si>
  <si>
    <t>ÇİNİ-I</t>
  </si>
  <si>
    <t>ELS2</t>
  </si>
  <si>
    <t>EBRU-I</t>
  </si>
  <si>
    <t>DEKORATİF SÜS EŞYASI YAPIMI</t>
  </si>
  <si>
    <t>DEKORATİF YÜZEY BOYAMA</t>
  </si>
  <si>
    <t>GELENEKSEL TÜRK DESENLERİ</t>
  </si>
  <si>
    <t>TEZHİP-I</t>
  </si>
  <si>
    <t>5 İ DERSLER</t>
  </si>
  <si>
    <t>TEMEL TASARIM</t>
  </si>
  <si>
    <t>ORTAK SAAT</t>
  </si>
  <si>
    <t>TEMEL FOTOĞRAF</t>
  </si>
  <si>
    <t>ÖRÜCÜLÜK</t>
  </si>
  <si>
    <t>MİNYATÜR-I</t>
  </si>
  <si>
    <t>SANAT TARİHİ</t>
  </si>
  <si>
    <t>DEKORATİF DERİ TEKNİKLERİ</t>
  </si>
  <si>
    <t>DESEN</t>
  </si>
  <si>
    <t>TİPOGRAFİ</t>
  </si>
  <si>
    <t>H.TUNÇER</t>
  </si>
  <si>
    <t>MASAÜSTÜ YAYINCILIK</t>
  </si>
  <si>
    <t>GRAFİK SANATLAR TARİHİ</t>
  </si>
  <si>
    <t>GRAFAT</t>
  </si>
  <si>
    <t>DİJİTAL OKUR YAZARLIK</t>
  </si>
  <si>
    <t>SUNUM TEKNİKLERİ</t>
  </si>
  <si>
    <t>SINIF</t>
  </si>
  <si>
    <t>GRFAT</t>
  </si>
  <si>
    <t>ALAN DIŞI SEÇMELİ DERS</t>
  </si>
  <si>
    <t>H.KARA-A.SAYLAN-N.YÜKSEL-H.TUNÇER</t>
  </si>
  <si>
    <t>H.KARAOSMANOĞLU</t>
  </si>
  <si>
    <t>İNTERNET MEDYASI</t>
  </si>
  <si>
    <t>TEMEL TASARIM EĞİTİMİ</t>
  </si>
  <si>
    <t>RENK BİLGİSİ</t>
  </si>
  <si>
    <t>5İ DERSLER</t>
  </si>
  <si>
    <t>GRAFİK TASARIMI-I</t>
  </si>
  <si>
    <t>H.TUNÇER,A.SAYLAN,H.KARA,N.YÜKSEL</t>
  </si>
  <si>
    <t>REKLAM GRAFİĞİ</t>
  </si>
  <si>
    <t>GRAFİK TASARIMINDA TEKNİK RESİM</t>
  </si>
  <si>
    <t>TASARIMDA FOTOĞRAF KULLANIMI</t>
  </si>
  <si>
    <t>TEMEL FOTOĞRAFÇILIK</t>
  </si>
  <si>
    <t>BİLGİSAYAR DESTEKLİ TASARIM I</t>
  </si>
  <si>
    <t>ENGELSİZ TASARIM İLKELERİ</t>
  </si>
  <si>
    <t>ÖĞR.GÖR. KENAN KILIÇ</t>
  </si>
  <si>
    <t>ÖĞR.GÖR. DİDEM KÖSEDAĞ</t>
  </si>
  <si>
    <t>MATEMATİK</t>
  </si>
  <si>
    <t>TASARIMDA EKOLOJİK YAKLAŞIM</t>
  </si>
  <si>
    <t>DOÇ. DR. NESRİN ŞAHBAZ KARADUMAN</t>
  </si>
  <si>
    <t xml:space="preserve">İç Mek. Atl. </t>
  </si>
  <si>
    <t>ERGONOMİ</t>
  </si>
  <si>
    <t>METRAJ VE KEŞİF BİLGİSİ</t>
  </si>
  <si>
    <t>ÖĞR.GÖR. SELAHADDİN SEZER</t>
  </si>
  <si>
    <t>ÖĞR.GÖR. TUĞBA ÖZDEMİR ERDOĞAN</t>
  </si>
  <si>
    <t>TEKNİK RESİM</t>
  </si>
  <si>
    <t>KENT MOBİLYALARI</t>
  </si>
  <si>
    <t>ATATÜRK İLKELERİ VE İNKILÂP TARİHİ I</t>
  </si>
  <si>
    <t>RENK VE AYDINLATMA</t>
  </si>
  <si>
    <t>İLERİ İÇ MEKAN TASARIMI</t>
  </si>
  <si>
    <t>MALZEME BİLGİSİ</t>
  </si>
  <si>
    <t>MOBİLYA STİLLERİ</t>
  </si>
  <si>
    <t>ÖĞR.GÖR. KENAN KILIÇ
ÖĞR.GÖR. DİDEM KÖSEDAĞ</t>
  </si>
  <si>
    <t xml:space="preserve">ÖĞR.GÖR. KENAN KILIÇ
</t>
  </si>
  <si>
    <t>İÇ MEKAN TASARIMININ TEMELLERİ</t>
  </si>
  <si>
    <t>AHŞAP YAPI TEKNİKLERİ</t>
  </si>
  <si>
    <t>ITK115 ZEMİN MEKANİĞİ VE LABORATUVARI - A GRUBU</t>
  </si>
  <si>
    <t>ÖĞR GÖR. ŞENAY YENİGÜN EROĞLU</t>
  </si>
  <si>
    <t>ITK716 YALITIM MALZEMELERİ</t>
  </si>
  <si>
    <t>ÖĞR. GÖR. DR. ELİF TUĞÇE KOCABEYOĞLU</t>
  </si>
  <si>
    <t>MAT001 MATEMATİK</t>
  </si>
  <si>
    <t>TKY01 TOPLAM KALİTE YÖNETİMİ</t>
  </si>
  <si>
    <t>ITK115 ZEMİN MEKANİĞİ VE LABORATUVARI - B GRUBU</t>
  </si>
  <si>
    <t>ITK708 MAKET YAPI TASARIMI</t>
  </si>
  <si>
    <t>ÖĞR. GÖR. DR. LALE ATILGAN GEVREK</t>
  </si>
  <si>
    <t>ITK114 YAPI MALZEMELERİ</t>
  </si>
  <si>
    <t>ITK713 TEMEL DEPREM BİLGİSİ</t>
  </si>
  <si>
    <t>ITK714 TEMEL İNŞAATI</t>
  </si>
  <si>
    <t>5İ ORTAK DERSLER</t>
  </si>
  <si>
    <t>ITK112 STATİK VE MUKAVEMET</t>
  </si>
  <si>
    <t>ORTAK ETKİNLİK SAATİ</t>
  </si>
  <si>
    <t>BTR002 BİLGİSAYAR DESTEKLİ TEKNİK RESİM</t>
  </si>
  <si>
    <t>ITK111 ARAZİ ÖLÇMELERİ</t>
  </si>
  <si>
    <t>BIT001 BİLGİ VE İLETİŞİM TEKNOLOJİLERİ</t>
  </si>
  <si>
    <t>ÖĞR. GÖR. FUAT KÖKER</t>
  </si>
  <si>
    <t>ITK706 İHALE DOSYASI HAZIRLAMA VE HAKEDİŞ</t>
  </si>
  <si>
    <t>ÖĞR. GÖR FUAT KÖKER</t>
  </si>
  <si>
    <t>ITK113 YAPI TEKNOLOJİSİ</t>
  </si>
  <si>
    <t>STJ001 STAJ</t>
  </si>
  <si>
    <t>ELİF TUĞÇE KOCABEYOĞLU / FUAT KÖKER / ŞENAY YENİGÜN EROĞLU</t>
  </si>
  <si>
    <t>BIT001-Bilgi ve İletişim Tek.</t>
  </si>
  <si>
    <t>ETC001-E-Ticaret</t>
  </si>
  <si>
    <t>Zuhal Akgün</t>
  </si>
  <si>
    <t>GIS001-Genel İşletme</t>
  </si>
  <si>
    <t>ODV001-Örgütsel Davranış</t>
  </si>
  <si>
    <t>Nizamettin Erbaş</t>
  </si>
  <si>
    <t>Zuhal AKGÜN</t>
  </si>
  <si>
    <t>PIL002-Pazarlama İlkeleri</t>
  </si>
  <si>
    <t>TKY001-Toplam  Kalite Yönetimi</t>
  </si>
  <si>
    <t>Murat Altındaş</t>
  </si>
  <si>
    <t>THK001-Temel Hukuk</t>
  </si>
  <si>
    <t>KRZ001-Kriz ve Stres Yönetimi</t>
  </si>
  <si>
    <t>ING001-İngilizce 1</t>
  </si>
  <si>
    <t>TDL001-Türk Dili 1</t>
  </si>
  <si>
    <t>AIT001-A.İ.İ.T.</t>
  </si>
  <si>
    <t>Online</t>
  </si>
  <si>
    <t>TIM001-Ticari Matematik</t>
  </si>
  <si>
    <t>HIL001-Halkla İlişkiler ve İletişim</t>
  </si>
  <si>
    <t>STJ001-Staj Dersi</t>
  </si>
  <si>
    <t>Nizamettin Erbaş/Zuhal Akgün/Murat Altındaş</t>
  </si>
  <si>
    <t>FYN001-Finansal Yönetim</t>
  </si>
  <si>
    <t>GEK001-Genel Ekonomi</t>
  </si>
  <si>
    <t>ISY704-İşletme Becerileri Grup Çalışması</t>
  </si>
  <si>
    <t>MUH002-Genel Muhasebe-I</t>
  </si>
  <si>
    <t>Handan Başbuğ</t>
  </si>
  <si>
    <t>Bilgi ve İletişim Teknolojileri</t>
  </si>
  <si>
    <t>Finansal Yönetim</t>
  </si>
  <si>
    <t>Vergi Hukuku</t>
  </si>
  <si>
    <t>M.Altındaş</t>
  </si>
  <si>
    <t>N.Özçetin</t>
  </si>
  <si>
    <t>Muhasebe Denetimi</t>
  </si>
  <si>
    <t>Muhasebe Uygulamaları 1</t>
  </si>
  <si>
    <t>H.Başbuğ</t>
  </si>
  <si>
    <t>Genel Ekonomi</t>
  </si>
  <si>
    <t>Temel Hukuk</t>
  </si>
  <si>
    <t>AİTT 1</t>
  </si>
  <si>
    <t>İngilizce 1</t>
  </si>
  <si>
    <t>Genel İşletme</t>
  </si>
  <si>
    <t>Borçlar Hukuku</t>
  </si>
  <si>
    <t>A.Ünlü</t>
  </si>
  <si>
    <t>N.Özçetin/ H.Başbuğ/A.Ünlü</t>
  </si>
  <si>
    <t>Genel Muhasebe 1</t>
  </si>
  <si>
    <t>Maliyet Muhasebesi</t>
  </si>
  <si>
    <t>Girişimcilik</t>
  </si>
  <si>
    <t>Afet Psikolojisi</t>
  </si>
  <si>
    <t>İleri Kurtarma Bilgisi</t>
  </si>
  <si>
    <t>Yanma ve Yangın Bilgisi</t>
  </si>
  <si>
    <t>Acil Durum ve Afet Yönetimi</t>
  </si>
  <si>
    <t>İtfaiye Araç ve Malzeme Bilgisi-I</t>
  </si>
  <si>
    <t>İleri Yangın Güvenliği</t>
  </si>
  <si>
    <t>İlk Yardım</t>
  </si>
  <si>
    <t>TDL001</t>
  </si>
  <si>
    <t>AIT001</t>
  </si>
  <si>
    <t>İngilizce I</t>
  </si>
  <si>
    <t>ING001</t>
  </si>
  <si>
    <t>Olay Yeri Organizasyon ve Süreç Yönetimi</t>
  </si>
  <si>
    <t xml:space="preserve">İtfaiye Sporu-I   </t>
  </si>
  <si>
    <t>E.AĞAR-Ö.SAKLICA-E.ARSLAN</t>
  </si>
  <si>
    <t>İtfaiyecilik Eğitimi-I</t>
  </si>
  <si>
    <t>Risk Analiz Metodları</t>
  </si>
  <si>
    <t>Genel Kimya</t>
  </si>
  <si>
    <t>Sivil Savunma Bilgisi</t>
  </si>
  <si>
    <t>İş Sağlığı ve Güvenliği</t>
  </si>
  <si>
    <t>Yangın Kriminolojisi</t>
  </si>
  <si>
    <t>İşletim Sistemleri</t>
  </si>
  <si>
    <t>Donanım B Grubu</t>
  </si>
  <si>
    <t>Yazılım Mimarileri</t>
  </si>
  <si>
    <t>Donanım A Grubu</t>
  </si>
  <si>
    <t>Web Tasarım Temelleri B Grubu</t>
  </si>
  <si>
    <t>Web Tasarım Temelleri A Grubu</t>
  </si>
  <si>
    <t>İleri İnternet Programlama / İleri Veri Tabanı</t>
  </si>
  <si>
    <t>İleri Yazılım Teknikleri</t>
  </si>
  <si>
    <t>İleri Yazılım Teknikleri / Sistem Analizi ve Tasarımı</t>
  </si>
  <si>
    <t>İleri Nesne Tabanlı Programlama</t>
  </si>
  <si>
    <t>İleri Görsel Programlama</t>
  </si>
  <si>
    <t>Yapay Zekaya Giriş</t>
  </si>
  <si>
    <t>bs5</t>
  </si>
  <si>
    <t>bs2 / bs3</t>
  </si>
  <si>
    <t>Öğr.Gör.Kadriye BAŞAR</t>
  </si>
  <si>
    <t>Robotik Kodlama/ Dönem Projesi</t>
  </si>
  <si>
    <t>Dr.Öğr.Üyesi İbrahim KARAMAN / Öğr.Gör.Kazım KILIÇ</t>
  </si>
  <si>
    <t>bs3/bs2</t>
  </si>
  <si>
    <t>Robotik Kodlama</t>
  </si>
  <si>
    <t xml:space="preserve">Dr.Öğr.Üyesi İbrahim KARAMAN </t>
  </si>
  <si>
    <t>bs3</t>
  </si>
  <si>
    <t>Öğr.Gör.H. Aykut COŞGUN</t>
  </si>
  <si>
    <t>Öğr.Gör. Kazım KILIÇ/ Dr. Öğr. Üyesi İbrahim  KARAMAN</t>
  </si>
  <si>
    <t xml:space="preserve"> Sistem Analizi ve Tasarımı</t>
  </si>
  <si>
    <t>Dr. Öğr. Üyesi İbrahim  KARAMAN</t>
  </si>
  <si>
    <t>Öğr.Gör. Engin KIRHAN</t>
  </si>
  <si>
    <t>Öğr.Gör.Kazım KILIÇ</t>
  </si>
  <si>
    <t>bs2</t>
  </si>
  <si>
    <t>Etkinlik</t>
  </si>
  <si>
    <t>Dr.Öğr.Üyesi İbrahim KARAMAN / Öğr.Gör. H.Aykut COŞGUN/ Öğr.Gör. Kazım KILIÇ/ Öğr.Gör. Kadriye BAŞAR</t>
  </si>
  <si>
    <t xml:space="preserve"> Ofis programları B Grubu</t>
  </si>
  <si>
    <t>Öğr.Gör. H.Aykut COŞGUN</t>
  </si>
  <si>
    <t xml:space="preserve"> bs2</t>
  </si>
  <si>
    <t xml:space="preserve"> Ofis programları A Grubu</t>
  </si>
  <si>
    <t xml:space="preserve"> Öğr.Gör. H.Aykut COŞGUN</t>
  </si>
  <si>
    <t>bs2-bs3</t>
  </si>
  <si>
    <t>Grafik Animasyon A Grubu  / Programlama Temelleri B Grubu</t>
  </si>
  <si>
    <t xml:space="preserve">Öğr.Gör. Kazım KILIÇ / Dr.Öğr.Üyesi İbrahim KARAMAN </t>
  </si>
  <si>
    <t>bs2 /bs3</t>
  </si>
  <si>
    <t xml:space="preserve">Grafik Animasyon B Grubu </t>
  </si>
  <si>
    <t>Grafik Animasyon B Grubu  / Programlama Temelleri A Grubu</t>
  </si>
  <si>
    <t>Programlama Temelleri A Grubu</t>
  </si>
  <si>
    <t>Engin KURHAN /  İbrahim KARAMAN</t>
  </si>
  <si>
    <t>İLERİ OFİS UYGULAMALARI / DİJİTAL İMAJ TASARIMI</t>
  </si>
  <si>
    <t>A.ÖCAL / P.GÖKTAŞ</t>
  </si>
  <si>
    <t>BS-5 / BS-6</t>
  </si>
  <si>
    <t>BİLGİ VE İLETİŞİM TEKNOLOJİLERİ</t>
  </si>
  <si>
    <t>KARAKTER MODELLEME / YAZILIM KURULUMU VE YÖNETİMİ</t>
  </si>
  <si>
    <t>P.GÖKTAŞ /  E.KURHAN</t>
  </si>
  <si>
    <t>BS-6 / BS-5</t>
  </si>
  <si>
    <t>KARAKTER MODELLEME</t>
  </si>
  <si>
    <t>P.GÖKTAŞ</t>
  </si>
  <si>
    <t>BS-6</t>
  </si>
  <si>
    <t>DOKU VE KATMAN BİLGİSİ A GRUBU</t>
  </si>
  <si>
    <t>DİJİTAL FOTOĞRAFÇILIK</t>
  </si>
  <si>
    <t>E.KURHAN</t>
  </si>
  <si>
    <t>DOKU VE KATMAN BİLGİSİ B GRUBU</t>
  </si>
  <si>
    <t>PROGRAMLAMA TEMELLERİ / BASKI TEKNİKLERİ</t>
  </si>
  <si>
    <t>GÖRÜNTÜ İŞLEME TEKNİKLERİ A GRUBU/ ANİMASYON TEKNİKLERİ B GRUBU</t>
  </si>
  <si>
    <t>GÖRÜNTÜ İŞLEME TEKNİKLERİ B GRUBU/ ANİMASYON TEKNİKLERİ A GRUBU</t>
  </si>
  <si>
    <t>E.KURHAN / A.ÖCAL/ P.GÖKTAŞ</t>
  </si>
  <si>
    <t>BİLGİSAYAR DESTEKLİ TEKNİK RESİM A GRUBU / 3D TASARIM I B GRUBU</t>
  </si>
  <si>
    <t xml:space="preserve">A.ÖCAL / İ.KILIÇ </t>
  </si>
  <si>
    <t>BİLGİSAYAR DESTEKLİ TEKNİK RESİM B GRUBU / 3D TASARIM I A GRUBU</t>
  </si>
  <si>
    <t>10 / 21</t>
  </si>
  <si>
    <t>SOSYAL MEDYA</t>
  </si>
  <si>
    <t>BİLİŞİM HUKUKU</t>
  </si>
  <si>
    <t>E-TİCARET</t>
  </si>
  <si>
    <t>boysis</t>
  </si>
  <si>
    <t>Boysis</t>
  </si>
  <si>
    <t>4 / 15</t>
  </si>
  <si>
    <t>bs3 / 22</t>
  </si>
  <si>
    <t>Mikro Dent. Lab.</t>
  </si>
  <si>
    <t>15 / BS4</t>
  </si>
  <si>
    <t>14 / 16</t>
  </si>
  <si>
    <t>9 / 21</t>
  </si>
  <si>
    <t>15 / 19</t>
  </si>
  <si>
    <t>BS-6 / 18</t>
  </si>
  <si>
    <t>14 / 15</t>
  </si>
  <si>
    <t>14 / 15/13</t>
  </si>
  <si>
    <t>Radyo TV Lab</t>
  </si>
  <si>
    <t xml:space="preserve">S.ALNIAK SEZER </t>
  </si>
  <si>
    <t>sezer</t>
  </si>
  <si>
    <t>AS116 BESLENMEİLKELERİ VE MENÜ PLANLAMA</t>
  </si>
  <si>
    <t>TRS / BS1</t>
  </si>
  <si>
    <t>BS-4 / BS-6</t>
  </si>
  <si>
    <t>11:30
12:30</t>
  </si>
</sst>
</file>

<file path=xl/styles.xml><?xml version="1.0" encoding="utf-8"?>
<styleSheet xmlns="http://schemas.openxmlformats.org/spreadsheetml/2006/main">
  <numFmts count="3">
    <numFmt numFmtId="164" formatCode="[$-41F]d\ mmmm\ yyyy;@"/>
    <numFmt numFmtId="165" formatCode="hh:mm;@"/>
    <numFmt numFmtId="166" formatCode="0.0"/>
  </numFmts>
  <fonts count="26"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2"/>
      <color theme="1"/>
      <name val="Cambria"/>
      <family val="1"/>
      <charset val="162"/>
      <scheme val="major"/>
    </font>
    <font>
      <sz val="12"/>
      <color theme="1"/>
      <name val="Cambria"/>
      <family val="1"/>
      <charset val="162"/>
      <scheme val="major"/>
    </font>
    <font>
      <sz val="12"/>
      <color indexed="8"/>
      <name val="Cambria"/>
      <family val="1"/>
      <charset val="162"/>
      <scheme val="major"/>
    </font>
    <font>
      <b/>
      <sz val="20"/>
      <color theme="1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22"/>
      <color theme="1"/>
      <name val="Arial"/>
      <family val="2"/>
      <charset val="162"/>
    </font>
    <font>
      <b/>
      <sz val="24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indexed="8"/>
      <name val="Cambria"/>
      <family val="1"/>
      <charset val="162"/>
      <scheme val="major"/>
    </font>
    <font>
      <u/>
      <sz val="12"/>
      <color theme="10"/>
      <name val="Arial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sz val="12"/>
      <color theme="1"/>
      <name val="Arial"/>
      <family val="2"/>
      <charset val="162"/>
    </font>
    <font>
      <sz val="10"/>
      <color indexed="8"/>
      <name val="Arial"/>
      <family val="2"/>
      <charset val="162"/>
    </font>
    <font>
      <sz val="12"/>
      <color theme="1"/>
      <name val="Cambria"/>
      <family val="2"/>
      <charset val="162"/>
    </font>
    <font>
      <b/>
      <sz val="10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sz val="11"/>
      <color rgb="FFFF0000"/>
      <name val="Cambria"/>
      <family val="1"/>
      <charset val="162"/>
      <scheme val="major"/>
    </font>
    <font>
      <b/>
      <sz val="11"/>
      <color indexed="8"/>
      <name val="Cambria"/>
      <family val="1"/>
      <charset val="162"/>
    </font>
    <font>
      <sz val="11"/>
      <color indexed="8"/>
      <name val="Cambria"/>
      <family val="1"/>
      <charset val="162"/>
    </font>
    <font>
      <sz val="10"/>
      <color theme="1"/>
      <name val="Cambria"/>
      <family val="1"/>
      <charset val="162"/>
      <scheme val="major"/>
    </font>
    <font>
      <sz val="9"/>
      <color theme="1"/>
      <name val="Arial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164" fontId="0" fillId="0" borderId="0"/>
    <xf numFmtId="164" fontId="13" fillId="0" borderId="0" applyNumberFormat="0" applyFill="0" applyBorder="0" applyAlignment="0" applyProtection="0">
      <alignment vertical="top"/>
      <protection locked="0"/>
    </xf>
    <xf numFmtId="164" fontId="16" fillId="0" borderId="0"/>
    <xf numFmtId="164" fontId="13" fillId="0" borderId="0" applyNumberFormat="0" applyFill="0" applyBorder="0" applyAlignment="0" applyProtection="0">
      <alignment vertical="top"/>
      <protection locked="0"/>
    </xf>
    <xf numFmtId="164" fontId="16" fillId="0" borderId="0"/>
    <xf numFmtId="164" fontId="16" fillId="0" borderId="0"/>
    <xf numFmtId="164" fontId="16" fillId="0" borderId="0"/>
    <xf numFmtId="164" fontId="16" fillId="0" borderId="0"/>
    <xf numFmtId="164" fontId="17" fillId="0" borderId="0" applyNumberFormat="0" applyFill="0" applyBorder="0" applyAlignment="0" applyProtection="0"/>
    <xf numFmtId="164" fontId="16" fillId="0" borderId="0"/>
    <xf numFmtId="164" fontId="18" fillId="0" borderId="0"/>
    <xf numFmtId="164" fontId="16" fillId="0" borderId="0"/>
  </cellStyleXfs>
  <cellXfs count="403">
    <xf numFmtId="164" fontId="0" fillId="0" borderId="0" xfId="0"/>
    <xf numFmtId="164" fontId="3" fillId="0" borderId="0" xfId="0" applyFont="1"/>
    <xf numFmtId="164" fontId="0" fillId="0" borderId="25" xfId="0" applyBorder="1" applyAlignment="1">
      <alignment horizontal="left" vertical="center" wrapText="1"/>
    </xf>
    <xf numFmtId="164" fontId="0" fillId="0" borderId="25" xfId="0" applyBorder="1" applyAlignment="1">
      <alignment horizontal="right" vertical="center" wrapText="1"/>
    </xf>
    <xf numFmtId="164" fontId="0" fillId="0" borderId="25" xfId="0" applyBorder="1" applyAlignment="1">
      <alignment horizontal="center" vertical="center" wrapText="1"/>
    </xf>
    <xf numFmtId="165" fontId="0" fillId="0" borderId="0" xfId="0" applyNumberFormat="1"/>
    <xf numFmtId="1" fontId="0" fillId="0" borderId="0" xfId="0" applyNumberFormat="1"/>
    <xf numFmtId="164" fontId="1" fillId="0" borderId="0" xfId="0" applyFont="1"/>
    <xf numFmtId="165" fontId="1" fillId="0" borderId="0" xfId="0" applyNumberFormat="1" applyFont="1"/>
    <xf numFmtId="164" fontId="0" fillId="5" borderId="0" xfId="0" applyFill="1"/>
    <xf numFmtId="164" fontId="1" fillId="0" borderId="0" xfId="0" applyFont="1" applyAlignment="1">
      <alignment horizontal="left"/>
    </xf>
    <xf numFmtId="165" fontId="1" fillId="0" borderId="31" xfId="0" applyNumberFormat="1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2" borderId="32" xfId="0" applyNumberFormat="1" applyFont="1" applyFill="1" applyBorder="1" applyAlignment="1">
      <alignment horizontal="center" vertical="center"/>
    </xf>
    <xf numFmtId="165" fontId="1" fillId="3" borderId="32" xfId="0" applyNumberFormat="1" applyFont="1" applyFill="1" applyBorder="1" applyAlignment="1">
      <alignment horizontal="center" vertical="center" wrapText="1"/>
    </xf>
    <xf numFmtId="165" fontId="1" fillId="3" borderId="33" xfId="0" applyNumberFormat="1" applyFont="1" applyFill="1" applyBorder="1" applyAlignment="1">
      <alignment horizontal="center" vertical="center" wrapText="1"/>
    </xf>
    <xf numFmtId="165" fontId="1" fillId="0" borderId="26" xfId="0" applyNumberFormat="1" applyFont="1" applyBorder="1"/>
    <xf numFmtId="165" fontId="1" fillId="0" borderId="35" xfId="0" applyNumberFormat="1" applyFont="1" applyBorder="1" applyAlignment="1">
      <alignment horizontal="center" vertical="center" wrapText="1"/>
    </xf>
    <xf numFmtId="165" fontId="1" fillId="3" borderId="34" xfId="0" applyNumberFormat="1" applyFont="1" applyFill="1" applyBorder="1" applyAlignment="1">
      <alignment horizontal="center" vertical="center" wrapText="1"/>
    </xf>
    <xf numFmtId="164" fontId="2" fillId="0" borderId="0" xfId="0" applyFont="1" applyAlignment="1">
      <alignment horizontal="center"/>
    </xf>
    <xf numFmtId="164" fontId="0" fillId="0" borderId="0" xfId="0" applyAlignment="1">
      <alignment horizontal="left"/>
    </xf>
    <xf numFmtId="164" fontId="0" fillId="4" borderId="0" xfId="0" applyFill="1" applyAlignment="1" applyProtection="1">
      <alignment horizontal="center"/>
      <protection locked="0"/>
    </xf>
    <xf numFmtId="164" fontId="0" fillId="0" borderId="0" xfId="0" applyAlignment="1">
      <alignment horizontal="right" vertical="center" wrapText="1"/>
    </xf>
    <xf numFmtId="164" fontId="0" fillId="0" borderId="0" xfId="0" applyAlignment="1">
      <alignment horizontal="center" vertical="center" wrapText="1"/>
    </xf>
    <xf numFmtId="164" fontId="1" fillId="0" borderId="30" xfId="0" applyFont="1" applyBorder="1" applyAlignment="1">
      <alignment horizontal="center"/>
    </xf>
    <xf numFmtId="164" fontId="1" fillId="0" borderId="28" xfId="0" applyFont="1" applyBorder="1" applyAlignment="1">
      <alignment horizontal="center"/>
    </xf>
    <xf numFmtId="164" fontId="1" fillId="0" borderId="29" xfId="0" applyFont="1" applyBorder="1" applyAlignment="1">
      <alignment horizontal="center"/>
    </xf>
    <xf numFmtId="14" fontId="0" fillId="0" borderId="0" xfId="0" applyNumberFormat="1"/>
    <xf numFmtId="164" fontId="0" fillId="0" borderId="25" xfId="0" applyBorder="1" applyAlignment="1">
      <alignment vertical="center" wrapText="1"/>
    </xf>
    <xf numFmtId="164" fontId="0" fillId="4" borderId="0" xfId="0" applyFill="1"/>
    <xf numFmtId="165" fontId="3" fillId="0" borderId="0" xfId="0" applyNumberFormat="1" applyFont="1" applyAlignment="1">
      <alignment horizontal="center"/>
    </xf>
    <xf numFmtId="165" fontId="3" fillId="0" borderId="26" xfId="0" applyNumberFormat="1" applyFont="1" applyBorder="1" applyAlignment="1">
      <alignment horizontal="center" vertical="center"/>
    </xf>
    <xf numFmtId="165" fontId="3" fillId="2" borderId="32" xfId="0" applyNumberFormat="1" applyFont="1" applyFill="1" applyBorder="1" applyAlignment="1">
      <alignment horizontal="center" vertical="center"/>
    </xf>
    <xf numFmtId="165" fontId="3" fillId="0" borderId="0" xfId="0" applyNumberFormat="1" applyFont="1"/>
    <xf numFmtId="165" fontId="3" fillId="0" borderId="26" xfId="0" applyNumberFormat="1" applyFont="1" applyBorder="1" applyAlignment="1">
      <alignment horizontal="center"/>
    </xf>
    <xf numFmtId="164" fontId="3" fillId="0" borderId="30" xfId="0" applyFont="1" applyBorder="1" applyAlignment="1">
      <alignment horizontal="center"/>
    </xf>
    <xf numFmtId="164" fontId="3" fillId="0" borderId="28" xfId="0" applyFont="1" applyBorder="1" applyAlignment="1">
      <alignment horizontal="center"/>
    </xf>
    <xf numFmtId="164" fontId="3" fillId="0" borderId="29" xfId="0" applyFont="1" applyBorder="1" applyAlignment="1">
      <alignment horizontal="center"/>
    </xf>
    <xf numFmtId="164" fontId="0" fillId="0" borderId="36" xfId="0" applyBorder="1" applyAlignment="1">
      <alignment horizontal="center" vertical="center" wrapText="1"/>
    </xf>
    <xf numFmtId="164" fontId="0" fillId="0" borderId="42" xfId="0" applyBorder="1" applyAlignment="1">
      <alignment horizontal="center" vertical="center" wrapText="1"/>
    </xf>
    <xf numFmtId="164" fontId="0" fillId="0" borderId="39" xfId="0" applyBorder="1" applyAlignment="1">
      <alignment horizontal="center" vertical="center" wrapText="1"/>
    </xf>
    <xf numFmtId="164" fontId="0" fillId="0" borderId="22" xfId="0" applyBorder="1" applyAlignment="1">
      <alignment horizontal="center" vertical="center" wrapText="1"/>
    </xf>
    <xf numFmtId="164" fontId="0" fillId="0" borderId="27" xfId="0" applyBorder="1" applyAlignment="1">
      <alignment horizontal="center" vertical="center" wrapText="1"/>
    </xf>
    <xf numFmtId="164" fontId="0" fillId="0" borderId="13" xfId="0" applyBorder="1" applyAlignment="1">
      <alignment horizontal="center" vertical="center" wrapText="1"/>
    </xf>
    <xf numFmtId="164" fontId="0" fillId="0" borderId="20" xfId="0" applyBorder="1" applyAlignment="1">
      <alignment horizontal="center" vertical="center" wrapText="1"/>
    </xf>
    <xf numFmtId="164" fontId="0" fillId="0" borderId="9" xfId="0" applyBorder="1" applyAlignment="1">
      <alignment horizontal="center" vertical="center" wrapText="1"/>
    </xf>
    <xf numFmtId="164" fontId="0" fillId="0" borderId="12" xfId="0" applyBorder="1" applyAlignment="1">
      <alignment horizontal="center" vertical="center" wrapText="1"/>
    </xf>
    <xf numFmtId="164" fontId="0" fillId="2" borderId="13" xfId="0" applyFill="1" applyBorder="1" applyAlignment="1">
      <alignment horizontal="center" vertical="center" wrapText="1"/>
    </xf>
    <xf numFmtId="164" fontId="0" fillId="0" borderId="48" xfId="0" applyBorder="1" applyAlignment="1">
      <alignment horizontal="center" vertical="center" wrapText="1"/>
    </xf>
    <xf numFmtId="164" fontId="0" fillId="0" borderId="46" xfId="0" applyBorder="1" applyAlignment="1">
      <alignment horizontal="center" vertical="center" wrapText="1"/>
    </xf>
    <xf numFmtId="164" fontId="0" fillId="0" borderId="43" xfId="0" applyBorder="1" applyAlignment="1">
      <alignment horizontal="center" vertical="center" wrapText="1"/>
    </xf>
    <xf numFmtId="164" fontId="0" fillId="0" borderId="24" xfId="0" applyBorder="1" applyAlignment="1">
      <alignment horizontal="center" vertical="center" wrapText="1"/>
    </xf>
    <xf numFmtId="164" fontId="0" fillId="0" borderId="0" xfId="0" applyAlignment="1">
      <alignment horizontal="right" vertical="center"/>
    </xf>
    <xf numFmtId="164" fontId="0" fillId="0" borderId="0" xfId="0" applyAlignment="1">
      <alignment horizontal="center" vertical="center"/>
    </xf>
    <xf numFmtId="164" fontId="0" fillId="0" borderId="0" xfId="0" applyAlignment="1">
      <alignment horizontal="left" vertical="center"/>
    </xf>
    <xf numFmtId="164" fontId="2" fillId="0" borderId="0" xfId="0" applyFont="1" applyAlignment="1">
      <alignment horizontal="center" wrapText="1"/>
    </xf>
    <xf numFmtId="165" fontId="2" fillId="0" borderId="26" xfId="0" applyNumberFormat="1" applyFont="1" applyBorder="1" applyAlignment="1">
      <alignment horizontal="center" vertical="center" wrapText="1"/>
    </xf>
    <xf numFmtId="165" fontId="1" fillId="2" borderId="32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wrapText="1"/>
    </xf>
    <xf numFmtId="165" fontId="2" fillId="0" borderId="0" xfId="0" applyNumberFormat="1" applyFont="1" applyAlignment="1">
      <alignment wrapText="1"/>
    </xf>
    <xf numFmtId="1" fontId="0" fillId="0" borderId="22" xfId="0" applyNumberFormat="1" applyBorder="1" applyAlignment="1">
      <alignment horizontal="center" vertical="center" wrapText="1"/>
    </xf>
    <xf numFmtId="1" fontId="0" fillId="0" borderId="27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49" xfId="0" applyNumberFormat="1" applyBorder="1" applyAlignment="1">
      <alignment horizontal="center" vertical="center" wrapText="1"/>
    </xf>
    <xf numFmtId="1" fontId="0" fillId="0" borderId="31" xfId="0" applyNumberFormat="1" applyBorder="1" applyAlignment="1">
      <alignment horizontal="center" vertical="center" wrapText="1"/>
    </xf>
    <xf numFmtId="164" fontId="0" fillId="2" borderId="19" xfId="0" applyFill="1" applyBorder="1" applyAlignment="1">
      <alignment horizontal="center" vertical="center" wrapText="1"/>
    </xf>
    <xf numFmtId="164" fontId="0" fillId="2" borderId="1" xfId="0" applyFill="1" applyBorder="1" applyAlignment="1">
      <alignment horizontal="center" vertical="center" wrapText="1"/>
    </xf>
    <xf numFmtId="164" fontId="0" fillId="2" borderId="6" xfId="0" applyFill="1" applyBorder="1" applyAlignment="1">
      <alignment horizontal="center" vertical="center" wrapText="1"/>
    </xf>
    <xf numFmtId="164" fontId="0" fillId="2" borderId="32" xfId="0" applyFill="1" applyBorder="1" applyAlignment="1">
      <alignment horizontal="center" vertical="center" wrapText="1"/>
    </xf>
    <xf numFmtId="1" fontId="0" fillId="0" borderId="45" xfId="0" applyNumberFormat="1" applyBorder="1" applyAlignment="1">
      <alignment horizontal="center" vertical="center" wrapText="1"/>
    </xf>
    <xf numFmtId="164" fontId="0" fillId="0" borderId="0" xfId="0" applyAlignment="1">
      <alignment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2" borderId="19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1" fontId="0" fillId="0" borderId="19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1" fontId="0" fillId="0" borderId="21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" fontId="0" fillId="0" borderId="14" xfId="0" applyNumberFormat="1" applyBorder="1" applyAlignment="1">
      <alignment horizontal="center" vertical="center" wrapText="1"/>
    </xf>
    <xf numFmtId="1" fontId="0" fillId="0" borderId="47" xfId="0" applyNumberFormat="1" applyBorder="1" applyAlignment="1">
      <alignment horizontal="center" vertical="center" wrapText="1"/>
    </xf>
    <xf numFmtId="1" fontId="0" fillId="0" borderId="48" xfId="0" applyNumberFormat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64" fontId="1" fillId="0" borderId="30" xfId="0" applyFont="1" applyBorder="1" applyAlignment="1">
      <alignment horizontal="center" vertical="center"/>
    </xf>
    <xf numFmtId="164" fontId="1" fillId="0" borderId="28" xfId="0" applyFont="1" applyBorder="1" applyAlignment="1">
      <alignment horizontal="center" vertical="center"/>
    </xf>
    <xf numFmtId="164" fontId="1" fillId="0" borderId="29" xfId="0" applyFont="1" applyBorder="1" applyAlignment="1">
      <alignment horizontal="center" vertical="center"/>
    </xf>
    <xf numFmtId="164" fontId="1" fillId="0" borderId="0" xfId="0" applyFont="1" applyAlignment="1">
      <alignment horizontal="right" vertical="center"/>
    </xf>
    <xf numFmtId="164" fontId="11" fillId="0" borderId="0" xfId="0" applyFont="1"/>
    <xf numFmtId="165" fontId="0" fillId="0" borderId="40" xfId="0" applyNumberFormat="1" applyBorder="1"/>
    <xf numFmtId="164" fontId="0" fillId="5" borderId="40" xfId="0" applyFill="1" applyBorder="1"/>
    <xf numFmtId="164" fontId="0" fillId="0" borderId="40" xfId="0" applyBorder="1"/>
    <xf numFmtId="164" fontId="6" fillId="4" borderId="0" xfId="0" applyFont="1" applyFill="1" applyAlignment="1" applyProtection="1">
      <alignment vertical="center"/>
      <protection locked="0"/>
    </xf>
    <xf numFmtId="1" fontId="3" fillId="0" borderId="0" xfId="0" applyNumberFormat="1" applyFont="1"/>
    <xf numFmtId="1" fontId="0" fillId="4" borderId="0" xfId="0" applyNumberFormat="1" applyFill="1" applyProtection="1">
      <protection locked="0"/>
    </xf>
    <xf numFmtId="165" fontId="14" fillId="7" borderId="2" xfId="0" applyNumberFormat="1" applyFont="1" applyFill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4" fontId="14" fillId="0" borderId="0" xfId="0" applyFont="1"/>
    <xf numFmtId="164" fontId="15" fillId="6" borderId="0" xfId="0" applyFont="1" applyFill="1"/>
    <xf numFmtId="164" fontId="15" fillId="0" borderId="0" xfId="0" applyFont="1"/>
    <xf numFmtId="164" fontId="15" fillId="7" borderId="0" xfId="0" applyFont="1" applyFill="1"/>
    <xf numFmtId="164" fontId="15" fillId="2" borderId="0" xfId="0" applyFont="1" applyFill="1"/>
    <xf numFmtId="1" fontId="14" fillId="0" borderId="39" xfId="0" applyNumberFormat="1" applyFont="1" applyBorder="1" applyAlignment="1">
      <alignment horizontal="center" vertical="center" wrapText="1"/>
    </xf>
    <xf numFmtId="1" fontId="14" fillId="0" borderId="38" xfId="0" applyNumberFormat="1" applyFont="1" applyBorder="1" applyAlignment="1">
      <alignment horizontal="center" vertical="center" wrapText="1"/>
    </xf>
    <xf numFmtId="1" fontId="14" fillId="0" borderId="19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" fontId="15" fillId="0" borderId="5" xfId="0" applyNumberFormat="1" applyFont="1" applyBorder="1" applyAlignment="1" applyProtection="1">
      <alignment horizontal="center" vertical="center" wrapText="1"/>
      <protection locked="0"/>
    </xf>
    <xf numFmtId="1" fontId="14" fillId="0" borderId="7" xfId="0" quotePrefix="1" applyNumberFormat="1" applyFont="1" applyBorder="1" applyAlignment="1" applyProtection="1">
      <alignment horizontal="center" vertical="center" wrapText="1"/>
      <protection locked="0"/>
    </xf>
    <xf numFmtId="1" fontId="15" fillId="6" borderId="13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6" xfId="0" applyNumberFormat="1" applyFont="1" applyBorder="1" applyAlignment="1" applyProtection="1">
      <alignment horizontal="center" vertical="center" wrapText="1"/>
      <protection locked="0"/>
    </xf>
    <xf numFmtId="1" fontId="15" fillId="0" borderId="7" xfId="0" applyNumberFormat="1" applyFont="1" applyBorder="1" applyAlignment="1" applyProtection="1">
      <alignment horizontal="center" vertical="center" wrapText="1"/>
      <protection locked="0"/>
    </xf>
    <xf numFmtId="1" fontId="15" fillId="7" borderId="5" xfId="0" applyNumberFormat="1" applyFont="1" applyFill="1" applyBorder="1" applyAlignment="1" applyProtection="1">
      <alignment horizontal="center" vertical="center" wrapText="1"/>
      <protection locked="0"/>
    </xf>
    <xf numFmtId="1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1" xfId="0" applyNumberFormat="1" applyFont="1" applyBorder="1" applyAlignment="1" applyProtection="1">
      <alignment horizontal="center" vertical="center" wrapText="1"/>
      <protection locked="0"/>
    </xf>
    <xf numFmtId="1" fontId="15" fillId="6" borderId="3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5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Border="1" applyAlignment="1" applyProtection="1">
      <alignment horizontal="center" vertical="center" wrapText="1"/>
      <protection locked="0"/>
    </xf>
    <xf numFmtId="1" fontId="15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0" xfId="0" applyNumberFormat="1" applyFont="1" applyAlignment="1">
      <alignment horizontal="center" vertical="center" wrapText="1"/>
    </xf>
    <xf numFmtId="1" fontId="14" fillId="0" borderId="8" xfId="0" applyNumberFormat="1" applyFont="1" applyBorder="1" applyAlignment="1" applyProtection="1">
      <alignment horizontal="center" vertical="center" wrapText="1"/>
      <protection locked="0"/>
    </xf>
    <xf numFmtId="1" fontId="14" fillId="0" borderId="7" xfId="0" applyNumberFormat="1" applyFont="1" applyBorder="1" applyAlignment="1" applyProtection="1">
      <alignment horizontal="center" vertical="center" wrapText="1"/>
      <protection locked="0"/>
    </xf>
    <xf numFmtId="1" fontId="14" fillId="0" borderId="60" xfId="0" applyNumberFormat="1" applyFont="1" applyBorder="1" applyAlignment="1" applyProtection="1">
      <alignment horizontal="center" vertical="center" wrapText="1"/>
      <protection locked="0"/>
    </xf>
    <xf numFmtId="1" fontId="14" fillId="0" borderId="20" xfId="0" applyNumberFormat="1" applyFont="1" applyBorder="1" applyAlignment="1" applyProtection="1">
      <alignment horizontal="center" vertical="center" wrapText="1"/>
      <protection locked="0"/>
    </xf>
    <xf numFmtId="1" fontId="14" fillId="0" borderId="10" xfId="0" applyNumberFormat="1" applyFont="1" applyBorder="1" applyAlignment="1" applyProtection="1">
      <alignment horizontal="center" vertical="center" wrapText="1"/>
      <protection locked="0"/>
    </xf>
    <xf numFmtId="1" fontId="14" fillId="0" borderId="54" xfId="0" applyNumberFormat="1" applyFont="1" applyBorder="1" applyAlignment="1" applyProtection="1">
      <alignment horizontal="center" vertical="center" wrapText="1"/>
      <protection locked="0"/>
    </xf>
    <xf numFmtId="1" fontId="14" fillId="0" borderId="52" xfId="0" applyNumberFormat="1" applyFont="1" applyBorder="1" applyAlignment="1" applyProtection="1">
      <alignment horizontal="center" vertical="center" wrapText="1"/>
      <protection locked="0"/>
    </xf>
    <xf numFmtId="1" fontId="15" fillId="6" borderId="4" xfId="0" applyNumberFormat="1" applyFont="1" applyFill="1" applyBorder="1" applyAlignment="1" applyProtection="1">
      <alignment horizontal="center" vertical="center" wrapText="1"/>
      <protection locked="0"/>
    </xf>
    <xf numFmtId="1" fontId="15" fillId="6" borderId="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2" xfId="0" applyNumberFormat="1" applyFont="1" applyBorder="1" applyAlignment="1" applyProtection="1">
      <alignment horizontal="center" vertical="center" wrapText="1"/>
      <protection locked="0"/>
    </xf>
    <xf numFmtId="1" fontId="15" fillId="6" borderId="2" xfId="0" applyNumberFormat="1" applyFont="1" applyFill="1" applyBorder="1" applyAlignment="1" applyProtection="1">
      <alignment horizontal="center" vertical="center" wrapText="1"/>
      <protection locked="0"/>
    </xf>
    <xf numFmtId="1" fontId="15" fillId="7" borderId="6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8" xfId="0" applyNumberFormat="1" applyFont="1" applyBorder="1" applyAlignment="1" applyProtection="1">
      <alignment horizontal="center" vertical="center" wrapText="1"/>
      <protection locked="0"/>
    </xf>
    <xf numFmtId="1" fontId="15" fillId="6" borderId="57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40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2" xfId="0" applyNumberFormat="1" applyFont="1" applyBorder="1" applyAlignment="1" applyProtection="1">
      <alignment horizontal="center" vertical="center" wrapText="1"/>
      <protection locked="0"/>
    </xf>
    <xf numFmtId="1" fontId="15" fillId="6" borderId="23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42" xfId="0" applyNumberFormat="1" applyBorder="1" applyAlignment="1">
      <alignment horizontal="center" vertical="center" wrapText="1"/>
    </xf>
    <xf numFmtId="164" fontId="0" fillId="0" borderId="37" xfId="0" applyBorder="1" applyAlignment="1">
      <alignment horizontal="center" vertical="center" wrapText="1"/>
    </xf>
    <xf numFmtId="164" fontId="0" fillId="0" borderId="57" xfId="0" applyBorder="1" applyAlignment="1">
      <alignment horizontal="center" vertical="center" wrapText="1"/>
    </xf>
    <xf numFmtId="164" fontId="0" fillId="0" borderId="10" xfId="0" applyBorder="1" applyAlignment="1">
      <alignment horizontal="center" vertical="center" wrapText="1"/>
    </xf>
    <xf numFmtId="164" fontId="0" fillId="0" borderId="15" xfId="0" applyBorder="1" applyAlignment="1">
      <alignment horizontal="center" vertical="center" wrapText="1"/>
    </xf>
    <xf numFmtId="164" fontId="0" fillId="0" borderId="68" xfId="0" applyBorder="1" applyAlignment="1">
      <alignment horizontal="center" vertical="center" wrapText="1"/>
    </xf>
    <xf numFmtId="164" fontId="0" fillId="2" borderId="42" xfId="0" applyFill="1" applyBorder="1" applyAlignment="1">
      <alignment horizontal="center" vertical="center" wrapText="1"/>
    </xf>
    <xf numFmtId="164" fontId="0" fillId="0" borderId="58" xfId="0" applyBorder="1" applyAlignment="1">
      <alignment horizontal="center" vertical="center" wrapText="1"/>
    </xf>
    <xf numFmtId="1" fontId="0" fillId="0" borderId="36" xfId="0" applyNumberFormat="1" applyBorder="1" applyAlignment="1">
      <alignment horizontal="center" vertical="center" wrapText="1"/>
    </xf>
    <xf numFmtId="1" fontId="0" fillId="0" borderId="39" xfId="0" applyNumberFormat="1" applyBorder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1" fontId="0" fillId="2" borderId="15" xfId="0" applyNumberFormat="1" applyFill="1" applyBorder="1" applyAlignment="1">
      <alignment horizontal="center" vertical="center" wrapText="1"/>
    </xf>
    <xf numFmtId="1" fontId="0" fillId="0" borderId="41" xfId="0" applyNumberFormat="1" applyBorder="1"/>
    <xf numFmtId="1" fontId="0" fillId="0" borderId="46" xfId="0" applyNumberFormat="1" applyBorder="1" applyAlignment="1">
      <alignment horizontal="center" vertical="center" wrapText="1"/>
    </xf>
    <xf numFmtId="1" fontId="0" fillId="0" borderId="43" xfId="0" applyNumberFormat="1" applyBorder="1" applyAlignment="1">
      <alignment horizontal="center" vertical="center" wrapText="1"/>
    </xf>
    <xf numFmtId="1" fontId="0" fillId="0" borderId="24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1" fontId="0" fillId="0" borderId="25" xfId="0" applyNumberFormat="1" applyBorder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164" fontId="19" fillId="0" borderId="26" xfId="11" applyFont="1" applyBorder="1" applyAlignment="1" applyProtection="1">
      <alignment vertical="center"/>
      <protection locked="0"/>
    </xf>
    <xf numFmtId="164" fontId="2" fillId="0" borderId="26" xfId="11" applyFont="1" applyBorder="1"/>
    <xf numFmtId="164" fontId="20" fillId="0" borderId="0" xfId="11" applyFont="1"/>
    <xf numFmtId="164" fontId="20" fillId="0" borderId="0" xfId="11" applyFont="1" applyAlignment="1">
      <alignment horizontal="center"/>
    </xf>
    <xf numFmtId="164" fontId="20" fillId="8" borderId="0" xfId="11" applyFont="1" applyFill="1"/>
    <xf numFmtId="164" fontId="20" fillId="0" borderId="0" xfId="0" applyFont="1"/>
    <xf numFmtId="164" fontId="20" fillId="7" borderId="49" xfId="11" applyFont="1" applyFill="1" applyBorder="1"/>
    <xf numFmtId="164" fontId="2" fillId="5" borderId="69" xfId="11" applyFont="1" applyFill="1" applyBorder="1"/>
    <xf numFmtId="164" fontId="20" fillId="0" borderId="0" xfId="11" applyFont="1" applyAlignment="1" applyProtection="1">
      <alignment horizontal="center" vertical="top"/>
      <protection locked="0"/>
    </xf>
    <xf numFmtId="164" fontId="20" fillId="7" borderId="32" xfId="11" applyFont="1" applyFill="1" applyBorder="1"/>
    <xf numFmtId="164" fontId="2" fillId="5" borderId="45" xfId="11" applyFont="1" applyFill="1" applyBorder="1"/>
    <xf numFmtId="164" fontId="2" fillId="0" borderId="41" xfId="11" applyFont="1" applyBorder="1" applyAlignment="1" applyProtection="1">
      <alignment horizontal="center" vertical="top"/>
      <protection locked="0"/>
    </xf>
    <xf numFmtId="164" fontId="2" fillId="0" borderId="26" xfId="11" applyFont="1" applyBorder="1" applyAlignment="1" applyProtection="1">
      <alignment horizontal="center" vertical="top"/>
      <protection locked="0"/>
    </xf>
    <xf numFmtId="164" fontId="2" fillId="0" borderId="26" xfId="11" applyFont="1" applyBorder="1" applyAlignment="1" applyProtection="1">
      <alignment horizontal="center" vertical="center"/>
      <protection locked="0"/>
    </xf>
    <xf numFmtId="20" fontId="2" fillId="8" borderId="31" xfId="11" applyNumberFormat="1" applyFont="1" applyFill="1" applyBorder="1" applyAlignment="1" applyProtection="1">
      <alignment horizontal="center" vertical="top"/>
      <protection locked="0"/>
    </xf>
    <xf numFmtId="164" fontId="20" fillId="8" borderId="65" xfId="11" applyFont="1" applyFill="1" applyBorder="1" applyAlignment="1" applyProtection="1">
      <alignment horizontal="center" vertical="top"/>
      <protection locked="0"/>
    </xf>
    <xf numFmtId="164" fontId="20" fillId="8" borderId="31" xfId="11" applyFont="1" applyFill="1" applyBorder="1" applyAlignment="1" applyProtection="1">
      <alignment horizontal="center" vertical="top"/>
      <protection locked="0"/>
    </xf>
    <xf numFmtId="164" fontId="20" fillId="8" borderId="49" xfId="11" applyFont="1" applyFill="1" applyBorder="1" applyAlignment="1" applyProtection="1">
      <alignment horizontal="center" vertical="top"/>
      <protection locked="0"/>
    </xf>
    <xf numFmtId="164" fontId="20" fillId="8" borderId="32" xfId="11" applyFont="1" applyFill="1" applyBorder="1" applyAlignment="1" applyProtection="1">
      <alignment horizontal="center" vertical="center"/>
      <protection locked="0"/>
    </xf>
    <xf numFmtId="164" fontId="20" fillId="9" borderId="32" xfId="11" applyFont="1" applyFill="1" applyBorder="1"/>
    <xf numFmtId="20" fontId="2" fillId="8" borderId="32" xfId="11" applyNumberFormat="1" applyFont="1" applyFill="1" applyBorder="1" applyAlignment="1" applyProtection="1">
      <alignment horizontal="center" vertical="top"/>
      <protection locked="0"/>
    </xf>
    <xf numFmtId="164" fontId="20" fillId="8" borderId="32" xfId="11" applyFont="1" applyFill="1" applyBorder="1" applyAlignment="1" applyProtection="1">
      <alignment horizontal="center" vertical="top"/>
      <protection locked="0"/>
    </xf>
    <xf numFmtId="164" fontId="20" fillId="8" borderId="40" xfId="11" applyFont="1" applyFill="1" applyBorder="1" applyAlignment="1" applyProtection="1">
      <alignment horizontal="center" vertical="top"/>
      <protection locked="0"/>
    </xf>
    <xf numFmtId="164" fontId="20" fillId="0" borderId="32" xfId="11" applyFont="1" applyBorder="1"/>
    <xf numFmtId="20" fontId="2" fillId="8" borderId="33" xfId="11" applyNumberFormat="1" applyFont="1" applyFill="1" applyBorder="1" applyAlignment="1" applyProtection="1">
      <alignment horizontal="center" vertical="top"/>
      <protection locked="0"/>
    </xf>
    <xf numFmtId="164" fontId="20" fillId="8" borderId="66" xfId="11" applyFont="1" applyFill="1" applyBorder="1" applyAlignment="1" applyProtection="1">
      <alignment horizontal="center" vertical="top"/>
      <protection locked="0"/>
    </xf>
    <xf numFmtId="164" fontId="20" fillId="8" borderId="33" xfId="11" applyFont="1" applyFill="1" applyBorder="1" applyAlignment="1" applyProtection="1">
      <alignment horizontal="center" vertical="top"/>
      <protection locked="0"/>
    </xf>
    <xf numFmtId="164" fontId="20" fillId="8" borderId="33" xfId="11" applyFont="1" applyFill="1" applyBorder="1" applyAlignment="1" applyProtection="1">
      <alignment horizontal="center" vertical="center"/>
      <protection locked="0"/>
    </xf>
    <xf numFmtId="164" fontId="2" fillId="8" borderId="26" xfId="11" applyFont="1" applyFill="1" applyBorder="1" applyAlignment="1" applyProtection="1">
      <alignment horizontal="center" vertical="top"/>
      <protection locked="0"/>
    </xf>
    <xf numFmtId="164" fontId="2" fillId="8" borderId="26" xfId="11" applyFont="1" applyFill="1" applyBorder="1" applyAlignment="1" applyProtection="1">
      <alignment horizontal="center" vertical="center"/>
      <protection locked="0"/>
    </xf>
    <xf numFmtId="164" fontId="20" fillId="9" borderId="33" xfId="11" applyFont="1" applyFill="1" applyBorder="1"/>
    <xf numFmtId="164" fontId="2" fillId="0" borderId="69" xfId="11" applyFont="1" applyBorder="1" applyAlignment="1" applyProtection="1">
      <alignment horizontal="center" vertical="center"/>
      <protection locked="0"/>
    </xf>
    <xf numFmtId="164" fontId="20" fillId="8" borderId="61" xfId="11" applyFont="1" applyFill="1" applyBorder="1" applyAlignment="1" applyProtection="1">
      <alignment horizontal="center" vertical="top"/>
      <protection locked="0"/>
    </xf>
    <xf numFmtId="164" fontId="20" fillId="8" borderId="56" xfId="11" applyFont="1" applyFill="1" applyBorder="1" applyAlignment="1" applyProtection="1">
      <alignment horizontal="center" vertical="top"/>
      <protection locked="0"/>
    </xf>
    <xf numFmtId="164" fontId="20" fillId="8" borderId="67" xfId="11" applyFont="1" applyFill="1" applyBorder="1" applyAlignment="1" applyProtection="1">
      <alignment horizontal="center" vertical="top"/>
      <protection locked="0"/>
    </xf>
    <xf numFmtId="164" fontId="20" fillId="8" borderId="70" xfId="11" applyFont="1" applyFill="1" applyBorder="1" applyAlignment="1" applyProtection="1">
      <alignment horizontal="center" vertical="top"/>
      <protection locked="0"/>
    </xf>
    <xf numFmtId="164" fontId="20" fillId="8" borderId="27" xfId="11" applyFont="1" applyFill="1" applyBorder="1" applyAlignment="1" applyProtection="1">
      <alignment horizontal="center" vertical="top"/>
      <protection locked="0"/>
    </xf>
    <xf numFmtId="164" fontId="20" fillId="8" borderId="55" xfId="11" applyFont="1" applyFill="1" applyBorder="1" applyAlignment="1" applyProtection="1">
      <alignment horizontal="center" vertical="top"/>
      <protection locked="0"/>
    </xf>
    <xf numFmtId="164" fontId="20" fillId="8" borderId="35" xfId="11" applyFont="1" applyFill="1" applyBorder="1" applyAlignment="1" applyProtection="1">
      <alignment horizontal="center" vertical="top"/>
      <protection locked="0"/>
    </xf>
    <xf numFmtId="164" fontId="20" fillId="8" borderId="71" xfId="11" applyFont="1" applyFill="1" applyBorder="1" applyAlignment="1" applyProtection="1">
      <alignment horizontal="center" vertical="top"/>
      <protection locked="0"/>
    </xf>
    <xf numFmtId="164" fontId="20" fillId="8" borderId="52" xfId="11" applyFont="1" applyFill="1" applyBorder="1" applyAlignment="1" applyProtection="1">
      <alignment horizontal="center" vertical="top"/>
      <protection locked="0"/>
    </xf>
    <xf numFmtId="164" fontId="2" fillId="0" borderId="0" xfId="11" applyFont="1" applyAlignment="1" applyProtection="1">
      <alignment horizontal="center" vertical="top"/>
      <protection locked="0"/>
    </xf>
    <xf numFmtId="164" fontId="20" fillId="0" borderId="0" xfId="0" applyFont="1" applyAlignment="1">
      <alignment horizontal="center"/>
    </xf>
    <xf numFmtId="20" fontId="20" fillId="0" borderId="0" xfId="11" applyNumberFormat="1" applyFont="1" applyAlignment="1" applyProtection="1">
      <alignment horizontal="center" vertical="top"/>
      <protection locked="0"/>
    </xf>
    <xf numFmtId="164" fontId="20" fillId="8" borderId="0" xfId="0" applyFont="1" applyFill="1"/>
    <xf numFmtId="1" fontId="15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vertical="center"/>
      <protection locked="0"/>
    </xf>
    <xf numFmtId="164" fontId="15" fillId="0" borderId="0" xfId="0" applyFont="1" applyAlignment="1">
      <alignment horizontal="center" vertical="center" wrapText="1"/>
    </xf>
    <xf numFmtId="164" fontId="15" fillId="2" borderId="6" xfId="0" applyFont="1" applyFill="1" applyBorder="1" applyAlignment="1" applyProtection="1">
      <alignment horizontal="center" vertical="center" wrapText="1"/>
      <protection locked="0"/>
    </xf>
    <xf numFmtId="164" fontId="15" fillId="2" borderId="2" xfId="0" applyFont="1" applyFill="1" applyBorder="1" applyAlignment="1" applyProtection="1">
      <alignment horizontal="center" vertical="center" wrapText="1"/>
      <protection locked="0"/>
    </xf>
    <xf numFmtId="1" fontId="15" fillId="7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21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 wrapText="1"/>
      <protection locked="0"/>
    </xf>
    <xf numFmtId="164" fontId="17" fillId="7" borderId="49" xfId="11" applyFont="1" applyFill="1" applyBorder="1" applyAlignment="1" applyProtection="1">
      <alignment vertical="center"/>
      <protection locked="0"/>
    </xf>
    <xf numFmtId="164" fontId="17" fillId="7" borderId="32" xfId="11" applyFont="1" applyFill="1" applyBorder="1" applyAlignment="1" applyProtection="1">
      <alignment vertical="center"/>
      <protection locked="0"/>
    </xf>
    <xf numFmtId="164" fontId="17" fillId="9" borderId="32" xfId="11" applyFont="1" applyFill="1" applyBorder="1" applyAlignment="1" applyProtection="1">
      <alignment vertical="center"/>
      <protection locked="0"/>
    </xf>
    <xf numFmtId="164" fontId="17" fillId="0" borderId="32" xfId="11" applyFont="1" applyBorder="1" applyAlignment="1" applyProtection="1">
      <alignment vertical="center"/>
      <protection locked="0"/>
    </xf>
    <xf numFmtId="20" fontId="2" fillId="10" borderId="32" xfId="11" applyNumberFormat="1" applyFont="1" applyFill="1" applyBorder="1" applyAlignment="1" applyProtection="1">
      <alignment horizontal="center" vertical="top"/>
      <protection locked="0"/>
    </xf>
    <xf numFmtId="164" fontId="20" fillId="10" borderId="32" xfId="11" applyFont="1" applyFill="1" applyBorder="1" applyAlignment="1" applyProtection="1">
      <alignment horizontal="center" vertical="top"/>
      <protection locked="0"/>
    </xf>
    <xf numFmtId="164" fontId="17" fillId="9" borderId="33" xfId="11" applyFont="1" applyFill="1" applyBorder="1" applyAlignment="1" applyProtection="1">
      <alignment vertical="center"/>
      <protection locked="0"/>
    </xf>
    <xf numFmtId="164" fontId="17" fillId="0" borderId="0" xfId="11" applyFont="1" applyAlignment="1" applyProtection="1">
      <alignment vertical="center"/>
      <protection locked="0"/>
    </xf>
    <xf numFmtId="164" fontId="20" fillId="8" borderId="15" xfId="11" applyFont="1" applyFill="1" applyBorder="1"/>
    <xf numFmtId="164" fontId="20" fillId="10" borderId="35" xfId="11" applyFont="1" applyFill="1" applyBorder="1" applyAlignment="1" applyProtection="1">
      <alignment horizontal="center" vertical="top"/>
      <protection locked="0"/>
    </xf>
    <xf numFmtId="164" fontId="20" fillId="10" borderId="65" xfId="11" applyFont="1" applyFill="1" applyBorder="1" applyAlignment="1" applyProtection="1">
      <alignment horizontal="center" vertical="top"/>
      <protection locked="0"/>
    </xf>
    <xf numFmtId="164" fontId="20" fillId="10" borderId="67" xfId="11" applyFont="1" applyFill="1" applyBorder="1" applyAlignment="1" applyProtection="1">
      <alignment horizontal="center" vertical="top"/>
      <protection locked="0"/>
    </xf>
    <xf numFmtId="164" fontId="20" fillId="10" borderId="31" xfId="11" applyFont="1" applyFill="1" applyBorder="1" applyAlignment="1" applyProtection="1">
      <alignment horizontal="center" vertical="top"/>
      <protection locked="0"/>
    </xf>
    <xf numFmtId="164" fontId="22" fillId="0" borderId="5" xfId="0" applyFont="1" applyBorder="1" applyAlignment="1">
      <alignment horizontal="center" vertical="center" wrapText="1"/>
    </xf>
    <xf numFmtId="164" fontId="22" fillId="0" borderId="6" xfId="0" applyFont="1" applyBorder="1" applyAlignment="1">
      <alignment horizontal="center" vertical="center" wrapText="1"/>
    </xf>
    <xf numFmtId="164" fontId="23" fillId="11" borderId="6" xfId="0" applyFont="1" applyFill="1" applyBorder="1" applyAlignment="1" applyProtection="1">
      <alignment horizontal="center" vertical="center" wrapText="1"/>
      <protection locked="0"/>
    </xf>
    <xf numFmtId="164" fontId="23" fillId="11" borderId="5" xfId="0" applyFont="1" applyFill="1" applyBorder="1" applyAlignment="1" applyProtection="1">
      <alignment horizontal="center" vertical="center" wrapText="1"/>
      <protection locked="0"/>
    </xf>
    <xf numFmtId="164" fontId="23" fillId="0" borderId="0" xfId="0" applyFont="1" applyAlignment="1">
      <alignment horizontal="center" vertical="center" wrapText="1"/>
    </xf>
    <xf numFmtId="164" fontId="15" fillId="0" borderId="1" xfId="0" applyFont="1" applyBorder="1" applyAlignment="1" applyProtection="1">
      <alignment horizontal="center" vertical="center" wrapText="1"/>
      <protection locked="0"/>
    </xf>
    <xf numFmtId="1" fontId="15" fillId="6" borderId="27" xfId="0" applyNumberFormat="1" applyFont="1" applyFill="1" applyBorder="1" applyAlignment="1" applyProtection="1">
      <alignment horizontal="center" vertical="center" wrapText="1"/>
      <protection locked="0"/>
    </xf>
    <xf numFmtId="1" fontId="24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3" fillId="12" borderId="5" xfId="0" applyFont="1" applyFill="1" applyBorder="1" applyAlignment="1" applyProtection="1">
      <alignment horizontal="center" vertical="center" wrapText="1"/>
      <protection locked="0"/>
    </xf>
    <xf numFmtId="164" fontId="15" fillId="6" borderId="0" xfId="0" applyFont="1" applyFill="1" applyAlignment="1">
      <alignment horizontal="center"/>
    </xf>
    <xf numFmtId="164" fontId="15" fillId="6" borderId="3" xfId="0" applyFont="1" applyFill="1" applyBorder="1" applyAlignment="1" applyProtection="1">
      <alignment horizontal="center" vertical="center" wrapText="1"/>
      <protection locked="0"/>
    </xf>
    <xf numFmtId="164" fontId="15" fillId="0" borderId="5" xfId="0" applyFont="1" applyBorder="1" applyAlignment="1" applyProtection="1">
      <alignment horizontal="center" vertical="center" wrapText="1"/>
      <protection locked="0"/>
    </xf>
    <xf numFmtId="164" fontId="15" fillId="0" borderId="6" xfId="0" applyFont="1" applyBorder="1" applyAlignment="1" applyProtection="1">
      <alignment horizontal="center" vertical="center" wrapText="1"/>
      <protection locked="0"/>
    </xf>
    <xf numFmtId="164" fontId="15" fillId="6" borderId="6" xfId="0" applyFont="1" applyFill="1" applyBorder="1" applyAlignment="1" applyProtection="1">
      <alignment horizontal="center" vertical="center" wrapText="1"/>
      <protection locked="0"/>
    </xf>
    <xf numFmtId="1" fontId="15" fillId="8" borderId="5" xfId="0" applyNumberFormat="1" applyFont="1" applyFill="1" applyBorder="1" applyAlignment="1" applyProtection="1">
      <alignment horizontal="center" vertical="center" wrapText="1"/>
      <protection locked="0"/>
    </xf>
    <xf numFmtId="164" fontId="15" fillId="6" borderId="5" xfId="0" applyFont="1" applyFill="1" applyBorder="1" applyAlignment="1" applyProtection="1">
      <alignment horizontal="center" vertical="center" wrapText="1"/>
      <protection locked="0"/>
    </xf>
    <xf numFmtId="164" fontId="15" fillId="0" borderId="8" xfId="0" applyFont="1" applyBorder="1" applyAlignment="1" applyProtection="1">
      <alignment horizontal="center" vertical="center" wrapText="1"/>
      <protection locked="0"/>
    </xf>
    <xf numFmtId="164" fontId="20" fillId="4" borderId="32" xfId="11" applyFont="1" applyFill="1" applyBorder="1"/>
    <xf numFmtId="164" fontId="20" fillId="8" borderId="32" xfId="11" applyFont="1" applyFill="1" applyBorder="1"/>
    <xf numFmtId="2" fontId="20" fillId="0" borderId="0" xfId="11" applyNumberFormat="1" applyFont="1" applyAlignment="1">
      <alignment horizontal="center" vertical="center"/>
    </xf>
    <xf numFmtId="2" fontId="20" fillId="8" borderId="0" xfId="11" applyNumberFormat="1" applyFont="1" applyFill="1" applyAlignment="1">
      <alignment horizontal="center" vertical="center"/>
    </xf>
    <xf numFmtId="2" fontId="2" fillId="8" borderId="49" xfId="11" applyNumberFormat="1" applyFont="1" applyFill="1" applyBorder="1" applyAlignment="1">
      <alignment horizontal="center" vertical="center"/>
    </xf>
    <xf numFmtId="2" fontId="2" fillId="8" borderId="32" xfId="11" applyNumberFormat="1" applyFont="1" applyFill="1" applyBorder="1" applyAlignment="1">
      <alignment horizontal="center" vertical="center"/>
    </xf>
    <xf numFmtId="2" fontId="2" fillId="8" borderId="35" xfId="11" applyNumberFormat="1" applyFont="1" applyFill="1" applyBorder="1" applyAlignment="1">
      <alignment horizontal="center" vertical="center"/>
    </xf>
    <xf numFmtId="2" fontId="2" fillId="8" borderId="75" xfId="11" applyNumberFormat="1" applyFont="1" applyFill="1" applyBorder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1" fontId="20" fillId="0" borderId="0" xfId="11" applyNumberFormat="1" applyFont="1" applyAlignment="1">
      <alignment horizontal="center" vertical="center"/>
    </xf>
    <xf numFmtId="1" fontId="20" fillId="8" borderId="0" xfId="11" applyNumberFormat="1" applyFont="1" applyFill="1" applyAlignment="1">
      <alignment horizontal="center" vertical="center"/>
    </xf>
    <xf numFmtId="1" fontId="20" fillId="8" borderId="49" xfId="11" applyNumberFormat="1" applyFont="1" applyFill="1" applyBorder="1" applyAlignment="1">
      <alignment horizontal="center" vertical="center"/>
    </xf>
    <xf numFmtId="1" fontId="20" fillId="8" borderId="32" xfId="11" applyNumberFormat="1" applyFont="1" applyFill="1" applyBorder="1" applyAlignment="1">
      <alignment horizontal="center" vertical="center"/>
    </xf>
    <xf numFmtId="1" fontId="20" fillId="8" borderId="35" xfId="11" applyNumberFormat="1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0" fillId="8" borderId="76" xfId="11" applyNumberFormat="1" applyFont="1" applyFill="1" applyBorder="1" applyAlignment="1">
      <alignment horizontal="center" vertical="center"/>
    </xf>
    <xf numFmtId="1" fontId="20" fillId="8" borderId="77" xfId="11" applyNumberFormat="1" applyFont="1" applyFill="1" applyBorder="1" applyAlignment="1">
      <alignment horizontal="center" vertical="center"/>
    </xf>
    <xf numFmtId="1" fontId="20" fillId="8" borderId="78" xfId="11" applyNumberFormat="1" applyFont="1" applyFill="1" applyBorder="1" applyAlignment="1">
      <alignment horizontal="center" vertical="center"/>
    </xf>
    <xf numFmtId="1" fontId="2" fillId="8" borderId="53" xfId="11" applyNumberFormat="1" applyFont="1" applyFill="1" applyBorder="1" applyAlignment="1">
      <alignment horizontal="center" vertical="center"/>
    </xf>
    <xf numFmtId="1" fontId="2" fillId="8" borderId="4" xfId="11" applyNumberFormat="1" applyFont="1" applyFill="1" applyBorder="1" applyAlignment="1">
      <alignment horizontal="center" vertical="center"/>
    </xf>
    <xf numFmtId="1" fontId="2" fillId="8" borderId="17" xfId="11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/>
    </xf>
    <xf numFmtId="1" fontId="20" fillId="0" borderId="8" xfId="0" applyNumberFormat="1" applyFont="1" applyBorder="1" applyAlignment="1">
      <alignment horizontal="center" vertical="center"/>
    </xf>
    <xf numFmtId="2" fontId="2" fillId="8" borderId="0" xfId="11" applyNumberFormat="1" applyFont="1" applyFill="1" applyAlignment="1">
      <alignment vertical="center"/>
    </xf>
    <xf numFmtId="1" fontId="2" fillId="8" borderId="0" xfId="11" applyNumberFormat="1" applyFont="1" applyFill="1" applyAlignment="1">
      <alignment horizontal="center" vertical="center"/>
    </xf>
    <xf numFmtId="1" fontId="14" fillId="0" borderId="70" xfId="0" applyNumberFormat="1" applyFont="1" applyBorder="1" applyAlignment="1" applyProtection="1">
      <alignment horizontal="center" vertical="center" wrapText="1"/>
      <protection locked="0"/>
    </xf>
    <xf numFmtId="1" fontId="15" fillId="6" borderId="19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9" xfId="0" applyNumberFormat="1" applyFont="1" applyBorder="1" applyAlignment="1" applyProtection="1">
      <alignment horizontal="center" vertical="center" wrapText="1"/>
      <protection locked="0"/>
    </xf>
    <xf numFmtId="1" fontId="15" fillId="7" borderId="19" xfId="0" applyNumberFormat="1" applyFont="1" applyFill="1" applyBorder="1" applyAlignment="1" applyProtection="1">
      <alignment horizontal="center" vertical="center" wrapText="1"/>
      <protection locked="0"/>
    </xf>
    <xf numFmtId="1" fontId="15" fillId="8" borderId="19" xfId="0" applyNumberFormat="1" applyFont="1" applyFill="1" applyBorder="1" applyAlignment="1" applyProtection="1">
      <alignment horizontal="center" vertical="center" wrapText="1"/>
      <protection locked="0"/>
    </xf>
    <xf numFmtId="1" fontId="15" fillId="2" borderId="67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19" xfId="0" applyFont="1" applyBorder="1" applyAlignment="1" applyProtection="1">
      <alignment horizontal="center" vertical="center" wrapText="1"/>
      <protection locked="0"/>
    </xf>
    <xf numFmtId="1" fontId="21" fillId="6" borderId="19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9" xfId="0" applyNumberFormat="1" applyFont="1" applyBorder="1" applyAlignment="1" applyProtection="1">
      <alignment horizontal="center" vertical="center" wrapText="1"/>
      <protection locked="0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 applyProtection="1">
      <alignment horizontal="center" vertical="center" wrapText="1"/>
      <protection locked="0"/>
    </xf>
    <xf numFmtId="1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" xfId="0" applyNumberFormat="1" applyFont="1" applyBorder="1" applyAlignment="1" applyProtection="1">
      <alignment horizontal="center" vertical="center" wrapText="1"/>
      <protection locked="0"/>
    </xf>
    <xf numFmtId="1" fontId="15" fillId="0" borderId="1" xfId="0" applyNumberFormat="1" applyFont="1" applyBorder="1" applyAlignment="1">
      <alignment horizontal="center" vertical="center" wrapText="1"/>
    </xf>
    <xf numFmtId="166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9" xfId="0" applyNumberFormat="1" applyFont="1" applyBorder="1" applyAlignment="1" applyProtection="1">
      <alignment horizontal="center" vertical="center" wrapText="1"/>
      <protection locked="0"/>
    </xf>
    <xf numFmtId="164" fontId="15" fillId="0" borderId="1" xfId="0" applyFont="1" applyBorder="1" applyAlignment="1">
      <alignment horizontal="center" vertical="center" wrapText="1"/>
    </xf>
    <xf numFmtId="1" fontId="15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77" xfId="0" applyFont="1" applyBorder="1" applyAlignment="1">
      <alignment horizontal="center"/>
    </xf>
    <xf numFmtId="164" fontId="8" fillId="0" borderId="78" xfId="0" applyFont="1" applyBorder="1" applyAlignment="1">
      <alignment horizontal="center"/>
    </xf>
    <xf numFmtId="164" fontId="0" fillId="0" borderId="9" xfId="0" applyBorder="1" applyAlignment="1">
      <alignment horizontal="center" vertical="center"/>
    </xf>
    <xf numFmtId="164" fontId="0" fillId="0" borderId="50" xfId="0" applyBorder="1" applyAlignment="1">
      <alignment horizontal="center" vertical="center" wrapText="1"/>
    </xf>
    <xf numFmtId="164" fontId="0" fillId="0" borderId="42" xfId="0" applyBorder="1" applyAlignment="1">
      <alignment horizontal="center" vertical="center"/>
    </xf>
    <xf numFmtId="164" fontId="0" fillId="0" borderId="71" xfId="0" applyBorder="1" applyAlignment="1">
      <alignment horizontal="center" vertical="center" wrapText="1"/>
    </xf>
    <xf numFmtId="164" fontId="0" fillId="0" borderId="80" xfId="0" applyBorder="1" applyAlignment="1">
      <alignment horizontal="center" vertical="center" wrapText="1"/>
    </xf>
    <xf numFmtId="165" fontId="3" fillId="2" borderId="65" xfId="0" applyNumberFormat="1" applyFont="1" applyFill="1" applyBorder="1" applyAlignment="1">
      <alignment horizontal="center" vertical="center"/>
    </xf>
    <xf numFmtId="164" fontId="8" fillId="0" borderId="81" xfId="0" applyFont="1" applyBorder="1" applyAlignment="1">
      <alignment horizontal="center"/>
    </xf>
    <xf numFmtId="164" fontId="0" fillId="0" borderId="76" xfId="0" applyBorder="1" applyAlignment="1">
      <alignment horizontal="center" vertical="center" wrapText="1"/>
    </xf>
    <xf numFmtId="164" fontId="0" fillId="0" borderId="62" xfId="0" applyBorder="1" applyAlignment="1">
      <alignment horizontal="center" vertical="center" wrapText="1"/>
    </xf>
    <xf numFmtId="164" fontId="0" fillId="0" borderId="77" xfId="0" applyBorder="1" applyAlignment="1">
      <alignment horizontal="center" vertical="center" wrapText="1"/>
    </xf>
    <xf numFmtId="164" fontId="0" fillId="0" borderId="38" xfId="0" applyBorder="1" applyAlignment="1">
      <alignment horizontal="center" vertical="center" wrapText="1"/>
    </xf>
    <xf numFmtId="164" fontId="0" fillId="0" borderId="23" xfId="0" applyBorder="1" applyAlignment="1">
      <alignment horizontal="center" vertical="center" wrapText="1"/>
    </xf>
    <xf numFmtId="164" fontId="0" fillId="0" borderId="11" xfId="0" applyBorder="1" applyAlignment="1">
      <alignment horizontal="center" vertical="center" wrapText="1"/>
    </xf>
    <xf numFmtId="164" fontId="0" fillId="2" borderId="38" xfId="0" applyFill="1" applyBorder="1" applyAlignment="1">
      <alignment horizontal="center" vertical="center" wrapText="1"/>
    </xf>
    <xf numFmtId="164" fontId="0" fillId="0" borderId="82" xfId="0" applyBorder="1" applyAlignment="1">
      <alignment horizontal="center" vertical="center" wrapText="1"/>
    </xf>
    <xf numFmtId="1" fontId="4" fillId="0" borderId="3" xfId="0" applyNumberFormat="1" applyFont="1" applyBorder="1"/>
    <xf numFmtId="1" fontId="12" fillId="0" borderId="53" xfId="0" applyNumberFormat="1" applyFont="1" applyBorder="1" applyAlignment="1" applyProtection="1">
      <alignment vertical="center"/>
      <protection locked="0"/>
    </xf>
    <xf numFmtId="1" fontId="12" fillId="0" borderId="53" xfId="0" applyNumberFormat="1" applyFont="1" applyBorder="1" applyAlignment="1" applyProtection="1">
      <alignment horizontal="left" vertical="top"/>
      <protection locked="0"/>
    </xf>
    <xf numFmtId="1" fontId="4" fillId="0" borderId="53" xfId="0" applyNumberFormat="1" applyFont="1" applyBorder="1"/>
    <xf numFmtId="1" fontId="4" fillId="0" borderId="4" xfId="0" applyNumberFormat="1" applyFont="1" applyBorder="1"/>
    <xf numFmtId="1" fontId="4" fillId="0" borderId="0" xfId="0" applyNumberFormat="1" applyFont="1"/>
    <xf numFmtId="1" fontId="5" fillId="0" borderId="5" xfId="0" applyNumberFormat="1" applyFont="1" applyBorder="1"/>
    <xf numFmtId="1" fontId="5" fillId="0" borderId="1" xfId="0" applyNumberFormat="1" applyFont="1" applyBorder="1"/>
    <xf numFmtId="1" fontId="13" fillId="0" borderId="1" xfId="1" applyNumberFormat="1" applyFill="1" applyBorder="1" applyAlignment="1" applyProtection="1"/>
    <xf numFmtId="1" fontId="5" fillId="0" borderId="6" xfId="0" applyNumberFormat="1" applyFont="1" applyBorder="1"/>
    <xf numFmtId="1" fontId="5" fillId="0" borderId="0" xfId="0" applyNumberFormat="1" applyFont="1"/>
    <xf numFmtId="1" fontId="6" fillId="0" borderId="17" xfId="0" applyNumberFormat="1" applyFont="1" applyBorder="1" applyAlignment="1" applyProtection="1">
      <alignment vertical="center"/>
      <protection locked="0"/>
    </xf>
    <xf numFmtId="1" fontId="5" fillId="0" borderId="17" xfId="0" applyNumberFormat="1" applyFont="1" applyBorder="1"/>
    <xf numFmtId="164" fontId="25" fillId="10" borderId="32" xfId="11" applyFont="1" applyFill="1" applyBorder="1" applyAlignment="1" applyProtection="1">
      <alignment horizontal="center" vertical="top"/>
      <protection locked="0"/>
    </xf>
    <xf numFmtId="164" fontId="20" fillId="0" borderId="32" xfId="11" applyFont="1" applyBorder="1" applyAlignment="1" applyProtection="1">
      <alignment horizontal="center" vertical="top"/>
      <protection locked="0"/>
    </xf>
    <xf numFmtId="164" fontId="20" fillId="0" borderId="31" xfId="11" applyFont="1" applyBorder="1" applyAlignment="1" applyProtection="1">
      <alignment horizontal="center" vertical="top"/>
      <protection locked="0"/>
    </xf>
    <xf numFmtId="164" fontId="20" fillId="0" borderId="33" xfId="11" applyFont="1" applyBorder="1" applyAlignment="1" applyProtection="1">
      <alignment horizontal="center" vertical="top"/>
      <protection locked="0"/>
    </xf>
    <xf numFmtId="164" fontId="25" fillId="0" borderId="49" xfId="11" applyFont="1" applyBorder="1" applyAlignment="1" applyProtection="1">
      <alignment horizontal="center" vertical="top"/>
      <protection locked="0"/>
    </xf>
    <xf numFmtId="164" fontId="25" fillId="0" borderId="32" xfId="11" applyFont="1" applyBorder="1" applyAlignment="1" applyProtection="1">
      <alignment horizontal="center" vertical="top"/>
      <protection locked="0"/>
    </xf>
    <xf numFmtId="164" fontId="20" fillId="0" borderId="35" xfId="11" applyFont="1" applyBorder="1" applyAlignment="1" applyProtection="1">
      <alignment horizontal="center" vertical="top"/>
      <protection locked="0"/>
    </xf>
    <xf numFmtId="164" fontId="20" fillId="0" borderId="49" xfId="11" applyFont="1" applyBorder="1" applyAlignment="1" applyProtection="1">
      <alignment horizontal="center" vertical="top"/>
      <protection locked="0"/>
    </xf>
    <xf numFmtId="0" fontId="22" fillId="0" borderId="5" xfId="0" applyNumberFormat="1" applyFont="1" applyBorder="1" applyAlignment="1">
      <alignment horizontal="center" vertical="center" wrapText="1"/>
    </xf>
    <xf numFmtId="0" fontId="22" fillId="0" borderId="6" xfId="0" applyNumberFormat="1" applyFont="1" applyBorder="1" applyAlignment="1">
      <alignment horizontal="center" vertical="center" wrapText="1"/>
    </xf>
    <xf numFmtId="0" fontId="14" fillId="0" borderId="37" xfId="0" applyNumberFormat="1" applyFont="1" applyBorder="1" applyAlignment="1">
      <alignment horizontal="center" vertical="center" wrapText="1"/>
    </xf>
    <xf numFmtId="1" fontId="14" fillId="0" borderId="0" xfId="0" applyNumberFormat="1" applyFont="1"/>
    <xf numFmtId="1" fontId="22" fillId="0" borderId="7" xfId="0" applyNumberFormat="1" applyFont="1" applyBorder="1" applyAlignment="1" applyProtection="1">
      <alignment horizontal="center" vertical="center" wrapText="1"/>
      <protection locked="0"/>
    </xf>
    <xf numFmtId="1" fontId="22" fillId="0" borderId="8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 applyProtection="1">
      <alignment horizontal="center" vertical="center" wrapText="1"/>
      <protection locked="0"/>
    </xf>
    <xf numFmtId="49" fontId="15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  <xf numFmtId="165" fontId="14" fillId="0" borderId="10" xfId="0" applyNumberFormat="1" applyFont="1" applyBorder="1" applyAlignment="1">
      <alignment horizontal="center" vertical="center"/>
    </xf>
    <xf numFmtId="165" fontId="14" fillId="0" borderId="37" xfId="0" applyNumberFormat="1" applyFont="1" applyBorder="1" applyAlignment="1">
      <alignment horizontal="center" vertical="center"/>
    </xf>
    <xf numFmtId="165" fontId="14" fillId="0" borderId="57" xfId="0" applyNumberFormat="1" applyFont="1" applyBorder="1" applyAlignment="1">
      <alignment horizontal="center" vertical="center"/>
    </xf>
    <xf numFmtId="165" fontId="14" fillId="3" borderId="9" xfId="0" applyNumberFormat="1" applyFont="1" applyFill="1" applyBorder="1" applyAlignment="1">
      <alignment horizontal="center" vertical="center"/>
    </xf>
    <xf numFmtId="165" fontId="14" fillId="3" borderId="42" xfId="0" applyNumberFormat="1" applyFont="1" applyFill="1" applyBorder="1" applyAlignment="1">
      <alignment horizontal="center" vertical="center"/>
    </xf>
    <xf numFmtId="165" fontId="14" fillId="3" borderId="27" xfId="0" applyNumberFormat="1" applyFont="1" applyFill="1" applyBorder="1" applyAlignment="1">
      <alignment horizontal="center" vertical="center"/>
    </xf>
    <xf numFmtId="165" fontId="14" fillId="3" borderId="43" xfId="0" applyNumberFormat="1" applyFont="1" applyFill="1" applyBorder="1" applyAlignment="1">
      <alignment horizontal="center" vertical="center"/>
    </xf>
    <xf numFmtId="165" fontId="14" fillId="0" borderId="63" xfId="0" applyNumberFormat="1" applyFont="1" applyBorder="1" applyAlignment="1">
      <alignment horizontal="center" vertical="center"/>
    </xf>
    <xf numFmtId="165" fontId="14" fillId="3" borderId="64" xfId="0" applyNumberFormat="1" applyFont="1" applyFill="1" applyBorder="1" applyAlignment="1">
      <alignment horizontal="center" vertical="center"/>
    </xf>
    <xf numFmtId="165" fontId="14" fillId="3" borderId="37" xfId="0" applyNumberFormat="1" applyFont="1" applyFill="1" applyBorder="1" applyAlignment="1">
      <alignment horizontal="center" vertical="center"/>
    </xf>
    <xf numFmtId="165" fontId="14" fillId="3" borderId="57" xfId="0" applyNumberFormat="1" applyFont="1" applyFill="1" applyBorder="1" applyAlignment="1">
      <alignment horizontal="center" vertical="center"/>
    </xf>
    <xf numFmtId="165" fontId="14" fillId="3" borderId="10" xfId="0" applyNumberFormat="1" applyFont="1" applyFill="1" applyBorder="1" applyAlignment="1">
      <alignment horizontal="center" vertical="center"/>
    </xf>
    <xf numFmtId="164" fontId="14" fillId="0" borderId="3" xfId="0" applyFont="1" applyBorder="1" applyAlignment="1">
      <alignment horizontal="center" vertical="center" textRotation="90"/>
    </xf>
    <xf numFmtId="164" fontId="14" fillId="0" borderId="23" xfId="0" applyFont="1" applyBorder="1" applyAlignment="1">
      <alignment horizontal="center" vertical="center" textRotation="90"/>
    </xf>
    <xf numFmtId="164" fontId="14" fillId="0" borderId="5" xfId="0" applyFont="1" applyBorder="1" applyAlignment="1">
      <alignment horizontal="center" vertical="center" textRotation="90"/>
    </xf>
    <xf numFmtId="164" fontId="14" fillId="0" borderId="11" xfId="0" applyFont="1" applyBorder="1" applyAlignment="1">
      <alignment horizontal="center" vertical="center" textRotation="90"/>
    </xf>
    <xf numFmtId="164" fontId="14" fillId="0" borderId="7" xfId="0" applyFont="1" applyBorder="1" applyAlignment="1">
      <alignment horizontal="center" vertical="center" textRotation="90"/>
    </xf>
    <xf numFmtId="165" fontId="14" fillId="0" borderId="62" xfId="0" applyNumberFormat="1" applyFont="1" applyBorder="1" applyAlignment="1">
      <alignment horizontal="center" vertical="center"/>
    </xf>
    <xf numFmtId="1" fontId="14" fillId="0" borderId="61" xfId="0" applyNumberFormat="1" applyFont="1" applyBorder="1" applyAlignment="1">
      <alignment horizontal="center" vertical="center" wrapText="1"/>
    </xf>
    <xf numFmtId="1" fontId="14" fillId="0" borderId="56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164" fontId="22" fillId="0" borderId="3" xfId="0" applyFont="1" applyBorder="1" applyAlignment="1">
      <alignment horizontal="center" vertical="center" wrapText="1"/>
    </xf>
    <xf numFmtId="164" fontId="22" fillId="0" borderId="4" xfId="0" applyFont="1" applyBorder="1" applyAlignment="1">
      <alignment horizontal="center" vertical="center" wrapText="1"/>
    </xf>
    <xf numFmtId="1" fontId="14" fillId="0" borderId="55" xfId="0" applyNumberFormat="1" applyFont="1" applyBorder="1" applyAlignment="1">
      <alignment horizontal="center" vertical="center" wrapText="1"/>
    </xf>
    <xf numFmtId="1" fontId="14" fillId="0" borderId="18" xfId="0" applyNumberFormat="1" applyFont="1" applyBorder="1" applyAlignment="1">
      <alignment horizontal="center" vertical="center" wrapText="1"/>
    </xf>
    <xf numFmtId="1" fontId="14" fillId="0" borderId="51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/>
    </xf>
    <xf numFmtId="164" fontId="14" fillId="0" borderId="9" xfId="0" applyFont="1" applyBorder="1" applyAlignment="1">
      <alignment horizontal="center" textRotation="90"/>
    </xf>
    <xf numFmtId="164" fontId="14" fillId="0" borderId="42" xfId="0" applyFont="1" applyBorder="1" applyAlignment="1">
      <alignment horizontal="center" textRotation="90"/>
    </xf>
    <xf numFmtId="164" fontId="14" fillId="0" borderId="43" xfId="0" applyFont="1" applyBorder="1" applyAlignment="1">
      <alignment horizontal="center" textRotation="90"/>
    </xf>
    <xf numFmtId="164" fontId="14" fillId="0" borderId="3" xfId="0" applyFont="1" applyBorder="1" applyAlignment="1">
      <alignment horizontal="center" vertical="center" wrapText="1"/>
    </xf>
    <xf numFmtId="164" fontId="14" fillId="0" borderId="51" xfId="0" applyFont="1" applyBorder="1" applyAlignment="1">
      <alignment horizontal="center" vertical="center" wrapText="1"/>
    </xf>
    <xf numFmtId="164" fontId="3" fillId="0" borderId="50" xfId="0" applyFont="1" applyBorder="1" applyAlignment="1">
      <alignment horizontal="center"/>
    </xf>
    <xf numFmtId="165" fontId="3" fillId="3" borderId="35" xfId="0" applyNumberFormat="1" applyFont="1" applyFill="1" applyBorder="1" applyAlignment="1">
      <alignment horizontal="center" vertical="center" wrapText="1"/>
    </xf>
    <xf numFmtId="165" fontId="3" fillId="3" borderId="44" xfId="0" applyNumberFormat="1" applyFont="1" applyFill="1" applyBorder="1" applyAlignment="1">
      <alignment horizontal="center" vertical="center" wrapText="1"/>
    </xf>
    <xf numFmtId="165" fontId="3" fillId="3" borderId="31" xfId="0" applyNumberFormat="1" applyFont="1" applyFill="1" applyBorder="1" applyAlignment="1">
      <alignment horizontal="center" vertical="center" wrapText="1"/>
    </xf>
    <xf numFmtId="165" fontId="3" fillId="3" borderId="45" xfId="0" applyNumberFormat="1" applyFont="1" applyFill="1" applyBorder="1" applyAlignment="1">
      <alignment horizontal="center" vertical="center" wrapText="1"/>
    </xf>
    <xf numFmtId="165" fontId="3" fillId="0" borderId="35" xfId="0" applyNumberFormat="1" applyFont="1" applyBorder="1" applyAlignment="1">
      <alignment horizontal="center" vertical="center" wrapText="1"/>
    </xf>
    <xf numFmtId="165" fontId="3" fillId="0" borderId="44" xfId="0" applyNumberFormat="1" applyFont="1" applyBorder="1" applyAlignment="1">
      <alignment horizontal="center" vertical="center" wrapText="1"/>
    </xf>
    <xf numFmtId="165" fontId="3" fillId="0" borderId="31" xfId="0" applyNumberFormat="1" applyFont="1" applyBorder="1" applyAlignment="1">
      <alignment horizontal="center" vertical="center" wrapText="1"/>
    </xf>
    <xf numFmtId="165" fontId="3" fillId="0" borderId="75" xfId="0" applyNumberFormat="1" applyFont="1" applyBorder="1" applyAlignment="1">
      <alignment horizontal="center" vertical="center" wrapText="1"/>
    </xf>
    <xf numFmtId="165" fontId="3" fillId="0" borderId="48" xfId="0" applyNumberFormat="1" applyFont="1" applyBorder="1" applyAlignment="1">
      <alignment horizontal="center" vertical="center" wrapText="1"/>
    </xf>
    <xf numFmtId="165" fontId="3" fillId="0" borderId="79" xfId="0" applyNumberFormat="1" applyFont="1" applyBorder="1" applyAlignment="1">
      <alignment horizontal="center" vertical="center" wrapText="1"/>
    </xf>
    <xf numFmtId="164" fontId="0" fillId="0" borderId="50" xfId="0" applyBorder="1" applyAlignment="1">
      <alignment horizontal="left" vertical="center" wrapText="1"/>
    </xf>
    <xf numFmtId="164" fontId="10" fillId="0" borderId="0" xfId="0" applyFont="1" applyAlignment="1">
      <alignment horizontal="center" vertical="center" textRotation="90"/>
    </xf>
    <xf numFmtId="164" fontId="2" fillId="0" borderId="0" xfId="0" applyFont="1" applyAlignment="1">
      <alignment horizontal="center"/>
    </xf>
    <xf numFmtId="164" fontId="7" fillId="0" borderId="0" xfId="0" applyFont="1" applyAlignment="1">
      <alignment horizontal="center" vertical="center" textRotation="90"/>
    </xf>
    <xf numFmtId="164" fontId="9" fillId="0" borderId="15" xfId="0" applyFont="1" applyBorder="1" applyAlignment="1">
      <alignment horizontal="center" vertical="center" textRotation="90"/>
    </xf>
    <xf numFmtId="165" fontId="3" fillId="0" borderId="59" xfId="0" applyNumberFormat="1" applyFont="1" applyBorder="1" applyAlignment="1">
      <alignment horizontal="center" vertical="center" wrapText="1"/>
    </xf>
    <xf numFmtId="164" fontId="0" fillId="0" borderId="0" xfId="0" applyAlignment="1">
      <alignment horizontal="center" vertical="center" textRotation="90"/>
    </xf>
    <xf numFmtId="164" fontId="0" fillId="0" borderId="0" xfId="0" applyAlignment="1">
      <alignment horizontal="left"/>
    </xf>
    <xf numFmtId="164" fontId="2" fillId="10" borderId="69" xfId="11" applyFont="1" applyFill="1" applyBorder="1" applyAlignment="1" applyProtection="1">
      <alignment horizontal="center" vertical="center"/>
      <protection locked="0"/>
    </xf>
    <xf numFmtId="164" fontId="2" fillId="10" borderId="45" xfId="11" applyFont="1" applyFill="1" applyBorder="1" applyAlignment="1" applyProtection="1">
      <alignment horizontal="center" vertical="center"/>
      <protection locked="0"/>
    </xf>
    <xf numFmtId="2" fontId="2" fillId="8" borderId="3" xfId="11" applyNumberFormat="1" applyFont="1" applyFill="1" applyBorder="1" applyAlignment="1">
      <alignment horizontal="center" vertical="center"/>
    </xf>
    <xf numFmtId="2" fontId="2" fillId="8" borderId="7" xfId="11" applyNumberFormat="1" applyFont="1" applyFill="1" applyBorder="1" applyAlignment="1">
      <alignment horizontal="center" vertical="center"/>
    </xf>
    <xf numFmtId="164" fontId="2" fillId="5" borderId="72" xfId="11" applyFont="1" applyFill="1" applyBorder="1" applyAlignment="1" applyProtection="1">
      <alignment horizontal="center" vertical="top"/>
      <protection locked="0"/>
    </xf>
    <xf numFmtId="164" fontId="2" fillId="5" borderId="73" xfId="11" applyFont="1" applyFill="1" applyBorder="1" applyAlignment="1" applyProtection="1">
      <alignment horizontal="center" vertical="top"/>
      <protection locked="0"/>
    </xf>
    <xf numFmtId="164" fontId="2" fillId="5" borderId="74" xfId="11" applyFont="1" applyFill="1" applyBorder="1" applyAlignment="1" applyProtection="1">
      <alignment horizontal="center" vertical="top"/>
      <protection locked="0"/>
    </xf>
  </cellXfs>
  <cellStyles count="12">
    <cellStyle name="Köprü" xfId="1" builtinId="8"/>
    <cellStyle name="Köprü 2" xfId="3"/>
    <cellStyle name="Normal" xfId="0" builtinId="0"/>
    <cellStyle name="Normal 2" xfId="2"/>
    <cellStyle name="Normal 2 2" xfId="9"/>
    <cellStyle name="Normal 3" xfId="4"/>
    <cellStyle name="Normal 4" xfId="5"/>
    <cellStyle name="Normal 4 2" xfId="10"/>
    <cellStyle name="Normal 5" xfId="6"/>
    <cellStyle name="Normal 6" xfId="7"/>
    <cellStyle name="Normal 7" xfId="8"/>
    <cellStyle name="Normal 8" xfId="11"/>
  </cellStyles>
  <dxfs count="4">
    <dxf>
      <fill>
        <patternFill>
          <bgColor theme="0" tint="-0.3499862666707357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C244"/>
  <sheetViews>
    <sheetView tabSelected="1" zoomScale="70" zoomScaleNormal="7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D226" sqref="D226"/>
    </sheetView>
  </sheetViews>
  <sheetFormatPr defaultColWidth="6.109375" defaultRowHeight="14.25"/>
  <cols>
    <col min="1" max="1" width="9.44140625" style="102" bestFit="1" customWidth="1"/>
    <col min="2" max="2" width="4.33203125" style="100" bestFit="1" customWidth="1"/>
    <col min="3" max="3" width="5.44140625" style="99" bestFit="1" customWidth="1"/>
    <col min="4" max="5" width="15.77734375" style="126" customWidth="1"/>
    <col min="6" max="6" width="14.6640625" style="126" customWidth="1"/>
    <col min="7" max="7" width="11.33203125" style="126" customWidth="1"/>
    <col min="8" max="8" width="15.77734375" style="126" customWidth="1"/>
    <col min="9" max="9" width="21" style="126" customWidth="1"/>
    <col min="10" max="11" width="15.77734375" style="238" customWidth="1"/>
    <col min="12" max="12" width="15.88671875" style="126" customWidth="1"/>
    <col min="13" max="13" width="21.6640625" style="126" bestFit="1" customWidth="1"/>
    <col min="14" max="14" width="11.21875" style="126" customWidth="1"/>
    <col min="15" max="15" width="12.44140625" style="126" customWidth="1"/>
    <col min="16" max="16" width="15.77734375" style="126" customWidth="1"/>
    <col min="17" max="17" width="15.77734375" style="214" customWidth="1"/>
    <col min="18" max="19" width="15.77734375" style="126" customWidth="1"/>
    <col min="20" max="20" width="16.33203125" style="289" bestFit="1" customWidth="1"/>
    <col min="21" max="23" width="15.77734375" style="126" customWidth="1"/>
    <col min="24" max="25" width="15.77734375" style="238" hidden="1" customWidth="1"/>
    <col min="26" max="26" width="15.77734375" style="126" customWidth="1"/>
    <col min="27" max="27" width="20" style="126" customWidth="1"/>
    <col min="28" max="29" width="15.77734375" style="126" customWidth="1"/>
    <col min="30" max="31" width="15.77734375" style="238" customWidth="1"/>
    <col min="32" max="33" width="15.77734375" style="126" customWidth="1"/>
    <col min="34" max="34" width="16.21875" style="126" customWidth="1"/>
    <col min="35" max="36" width="15.77734375" style="126" customWidth="1"/>
    <col min="37" max="37" width="17.21875" style="126" customWidth="1"/>
    <col min="38" max="55" width="15.77734375" style="126" customWidth="1"/>
    <col min="56" max="16384" width="6.109375" style="102"/>
  </cols>
  <sheetData>
    <row r="1" spans="1:55" s="100" customFormat="1" ht="14.25" customHeight="1">
      <c r="A1" s="100" t="s">
        <v>23</v>
      </c>
      <c r="B1" s="372" t="s">
        <v>0</v>
      </c>
      <c r="C1" s="371" t="s">
        <v>1</v>
      </c>
      <c r="D1" s="364" t="s">
        <v>12</v>
      </c>
      <c r="E1" s="365"/>
      <c r="F1" s="364" t="s">
        <v>190</v>
      </c>
      <c r="G1" s="365"/>
      <c r="H1" s="364" t="s">
        <v>163</v>
      </c>
      <c r="I1" s="365"/>
      <c r="J1" s="366" t="s">
        <v>162</v>
      </c>
      <c r="K1" s="367"/>
      <c r="L1" s="364" t="s">
        <v>83</v>
      </c>
      <c r="M1" s="365"/>
      <c r="N1" s="368" t="s">
        <v>191</v>
      </c>
      <c r="O1" s="368"/>
      <c r="P1" s="375" t="s">
        <v>92</v>
      </c>
      <c r="Q1" s="376"/>
      <c r="R1" s="364" t="s">
        <v>108</v>
      </c>
      <c r="S1" s="365"/>
      <c r="T1" s="362" t="s">
        <v>165</v>
      </c>
      <c r="U1" s="368"/>
      <c r="V1" s="369" t="s">
        <v>86</v>
      </c>
      <c r="W1" s="370"/>
      <c r="X1" s="366"/>
      <c r="Y1" s="367"/>
      <c r="Z1" s="364" t="s">
        <v>87</v>
      </c>
      <c r="AA1" s="365"/>
      <c r="AB1" s="362" t="s">
        <v>88</v>
      </c>
      <c r="AC1" s="363"/>
      <c r="AD1" s="366" t="s">
        <v>91</v>
      </c>
      <c r="AE1" s="367"/>
      <c r="AF1" s="368" t="s">
        <v>89</v>
      </c>
      <c r="AG1" s="368"/>
      <c r="AH1" s="362" t="s">
        <v>90</v>
      </c>
      <c r="AI1" s="363"/>
      <c r="AJ1" s="364" t="s">
        <v>196</v>
      </c>
      <c r="AK1" s="365"/>
      <c r="AL1" s="362" t="s">
        <v>198</v>
      </c>
      <c r="AM1" s="363"/>
      <c r="AN1" s="368" t="s">
        <v>199</v>
      </c>
      <c r="AO1" s="363"/>
      <c r="AP1" s="364" t="s">
        <v>197</v>
      </c>
      <c r="AQ1" s="365"/>
      <c r="AR1" s="364" t="s">
        <v>200</v>
      </c>
      <c r="AS1" s="365"/>
      <c r="AT1" s="364" t="s">
        <v>201</v>
      </c>
      <c r="AU1" s="365"/>
      <c r="AV1" s="364" t="s">
        <v>202</v>
      </c>
      <c r="AW1" s="365"/>
      <c r="AX1" s="364" t="s">
        <v>203</v>
      </c>
      <c r="AY1" s="365"/>
      <c r="AZ1" s="364" t="s">
        <v>204</v>
      </c>
      <c r="BA1" s="365"/>
      <c r="BB1" s="364" t="s">
        <v>205</v>
      </c>
      <c r="BC1" s="365"/>
    </row>
    <row r="2" spans="1:55" s="100" customFormat="1">
      <c r="A2" s="100" t="s">
        <v>24</v>
      </c>
      <c r="B2" s="373"/>
      <c r="C2" s="344"/>
      <c r="D2" s="106">
        <v>1</v>
      </c>
      <c r="E2" s="110">
        <v>2</v>
      </c>
      <c r="F2" s="106">
        <v>1</v>
      </c>
      <c r="G2" s="105">
        <v>2</v>
      </c>
      <c r="H2" s="106">
        <v>1</v>
      </c>
      <c r="I2" s="105">
        <v>2</v>
      </c>
      <c r="J2" s="332">
        <v>1</v>
      </c>
      <c r="K2" s="333">
        <v>2</v>
      </c>
      <c r="L2" s="106">
        <v>1</v>
      </c>
      <c r="M2" s="105">
        <v>2</v>
      </c>
      <c r="N2" s="111">
        <v>1</v>
      </c>
      <c r="O2" s="111">
        <v>2</v>
      </c>
      <c r="P2" s="106">
        <v>1</v>
      </c>
      <c r="Q2" s="334">
        <v>2</v>
      </c>
      <c r="R2" s="106">
        <v>1</v>
      </c>
      <c r="S2" s="105">
        <v>2</v>
      </c>
      <c r="T2" s="285">
        <v>1</v>
      </c>
      <c r="U2" s="111">
        <v>2</v>
      </c>
      <c r="V2" s="107">
        <v>1</v>
      </c>
      <c r="W2" s="108">
        <v>2</v>
      </c>
      <c r="X2" s="234">
        <v>1</v>
      </c>
      <c r="Y2" s="235">
        <v>2</v>
      </c>
      <c r="Z2" s="109">
        <v>1</v>
      </c>
      <c r="AA2" s="110">
        <v>2</v>
      </c>
      <c r="AB2" s="107">
        <v>1</v>
      </c>
      <c r="AC2" s="108">
        <v>2</v>
      </c>
      <c r="AD2" s="332">
        <v>1</v>
      </c>
      <c r="AE2" s="333">
        <v>2</v>
      </c>
      <c r="AF2" s="111">
        <v>1</v>
      </c>
      <c r="AG2" s="111">
        <v>2</v>
      </c>
      <c r="AH2" s="111">
        <v>1</v>
      </c>
      <c r="AI2" s="111">
        <v>2</v>
      </c>
      <c r="AJ2" s="106">
        <v>1</v>
      </c>
      <c r="AK2" s="105">
        <v>2</v>
      </c>
      <c r="AL2" s="109">
        <v>1</v>
      </c>
      <c r="AM2" s="110">
        <v>2</v>
      </c>
      <c r="AN2" s="107">
        <v>1</v>
      </c>
      <c r="AO2" s="110">
        <v>2</v>
      </c>
      <c r="AP2" s="109">
        <v>1</v>
      </c>
      <c r="AQ2" s="110">
        <v>2</v>
      </c>
      <c r="AR2" s="109">
        <v>1</v>
      </c>
      <c r="AS2" s="110">
        <v>2</v>
      </c>
      <c r="AT2" s="109">
        <v>1</v>
      </c>
      <c r="AU2" s="110">
        <v>2</v>
      </c>
      <c r="AV2" s="109">
        <v>1</v>
      </c>
      <c r="AW2" s="110">
        <v>2</v>
      </c>
      <c r="AX2" s="109">
        <v>1</v>
      </c>
      <c r="AY2" s="110">
        <v>2</v>
      </c>
      <c r="AZ2" s="109">
        <v>1</v>
      </c>
      <c r="BA2" s="110">
        <v>2</v>
      </c>
      <c r="BB2" s="109">
        <v>1</v>
      </c>
      <c r="BC2" s="110">
        <v>2</v>
      </c>
    </row>
    <row r="3" spans="1:55" s="335" customFormat="1" ht="15" thickBot="1">
      <c r="A3" s="335" t="s">
        <v>25</v>
      </c>
      <c r="B3" s="374"/>
      <c r="C3" s="344"/>
      <c r="D3" s="128">
        <v>24</v>
      </c>
      <c r="E3" s="127">
        <v>24</v>
      </c>
      <c r="F3" s="128"/>
      <c r="G3" s="127"/>
      <c r="H3" s="128">
        <v>9</v>
      </c>
      <c r="I3" s="127">
        <v>9</v>
      </c>
      <c r="J3" s="336"/>
      <c r="K3" s="337"/>
      <c r="L3" s="113">
        <v>10</v>
      </c>
      <c r="M3" s="127">
        <v>21</v>
      </c>
      <c r="N3" s="133"/>
      <c r="O3" s="133"/>
      <c r="P3" s="128">
        <v>22</v>
      </c>
      <c r="Q3" s="129">
        <v>22</v>
      </c>
      <c r="R3" s="128">
        <v>18</v>
      </c>
      <c r="S3" s="127">
        <v>19</v>
      </c>
      <c r="T3" s="286">
        <v>4</v>
      </c>
      <c r="U3" s="276">
        <v>15</v>
      </c>
      <c r="V3" s="130">
        <v>23</v>
      </c>
      <c r="W3" s="131">
        <v>13</v>
      </c>
      <c r="X3" s="336"/>
      <c r="Y3" s="337"/>
      <c r="Z3" s="128"/>
      <c r="AA3" s="127"/>
      <c r="AB3" s="132"/>
      <c r="AC3" s="129"/>
      <c r="AD3" s="336">
        <v>14</v>
      </c>
      <c r="AE3" s="337">
        <v>14</v>
      </c>
      <c r="AF3" s="133"/>
      <c r="AG3" s="133"/>
      <c r="AH3" s="133"/>
      <c r="AI3" s="133"/>
      <c r="AJ3" s="128">
        <v>1</v>
      </c>
      <c r="AK3" s="127">
        <v>2</v>
      </c>
      <c r="AL3" s="133">
        <v>17</v>
      </c>
      <c r="AM3" s="133">
        <v>17</v>
      </c>
      <c r="AN3" s="133">
        <v>5</v>
      </c>
      <c r="AO3" s="133">
        <v>16</v>
      </c>
      <c r="AP3" s="133">
        <v>8</v>
      </c>
      <c r="AQ3" s="133">
        <v>8</v>
      </c>
      <c r="AR3" s="133">
        <v>8</v>
      </c>
      <c r="AS3" s="133">
        <v>8</v>
      </c>
      <c r="AT3" s="133">
        <v>20</v>
      </c>
      <c r="AU3" s="133">
        <v>20</v>
      </c>
      <c r="AV3" s="133">
        <v>6</v>
      </c>
      <c r="AW3" s="133">
        <v>7</v>
      </c>
      <c r="AX3" s="133"/>
      <c r="AY3" s="133"/>
      <c r="AZ3" s="133">
        <v>11</v>
      </c>
      <c r="BA3" s="133">
        <v>12</v>
      </c>
      <c r="BB3" s="133">
        <v>3</v>
      </c>
      <c r="BC3" s="133">
        <v>3</v>
      </c>
    </row>
    <row r="4" spans="1:55" s="101" customFormat="1" ht="57">
      <c r="B4" s="356" t="s">
        <v>2</v>
      </c>
      <c r="C4" s="361">
        <v>0.35416666666666669</v>
      </c>
      <c r="D4" s="122"/>
      <c r="E4" s="240"/>
      <c r="F4" s="240"/>
      <c r="G4" s="240"/>
      <c r="H4" s="122"/>
      <c r="I4" s="240" t="s">
        <v>665</v>
      </c>
      <c r="J4" s="122"/>
      <c r="K4" s="122"/>
      <c r="L4" s="122" t="s">
        <v>374</v>
      </c>
      <c r="M4" s="240"/>
      <c r="N4" s="122"/>
      <c r="O4" s="122"/>
      <c r="P4" s="122" t="s">
        <v>303</v>
      </c>
      <c r="Q4" s="122"/>
      <c r="R4" s="122"/>
      <c r="S4" s="122" t="s">
        <v>702</v>
      </c>
      <c r="T4" s="277"/>
      <c r="U4" s="277"/>
      <c r="V4" s="122" t="s">
        <v>571</v>
      </c>
      <c r="W4" s="122"/>
      <c r="X4" s="122"/>
      <c r="Y4" s="122"/>
      <c r="Z4" s="122"/>
      <c r="AA4" s="122"/>
      <c r="AB4" s="122"/>
      <c r="AC4" s="122"/>
      <c r="AD4" s="122"/>
      <c r="AE4" s="244"/>
      <c r="AF4" s="122"/>
      <c r="AG4" s="244"/>
      <c r="AH4" s="122"/>
      <c r="AI4" s="122"/>
      <c r="AJ4" s="240" t="s">
        <v>413</v>
      </c>
      <c r="AK4" s="240" t="s">
        <v>432</v>
      </c>
      <c r="AL4" s="122"/>
      <c r="AM4" s="122"/>
      <c r="AN4" s="122"/>
      <c r="AO4" s="134"/>
      <c r="AP4" s="120" t="s">
        <v>526</v>
      </c>
      <c r="AQ4" s="134"/>
      <c r="AR4" s="120"/>
      <c r="AS4" s="134"/>
      <c r="AT4" s="120" t="s">
        <v>595</v>
      </c>
      <c r="AU4" s="134"/>
      <c r="AV4" s="120" t="s">
        <v>620</v>
      </c>
      <c r="AW4" s="134"/>
      <c r="AX4" s="120"/>
      <c r="AY4" s="134"/>
      <c r="AZ4" s="120"/>
      <c r="BA4" s="134"/>
      <c r="BB4" s="120"/>
      <c r="BC4" s="134"/>
    </row>
    <row r="5" spans="1:55" ht="28.5">
      <c r="B5" s="357"/>
      <c r="C5" s="345"/>
      <c r="D5" s="123"/>
      <c r="E5" s="123"/>
      <c r="F5" s="123"/>
      <c r="G5" s="123"/>
      <c r="H5" s="123"/>
      <c r="I5" s="123" t="s">
        <v>701</v>
      </c>
      <c r="J5" s="123"/>
      <c r="K5" s="123"/>
      <c r="L5" s="123" t="s">
        <v>98</v>
      </c>
      <c r="M5" s="123"/>
      <c r="N5" s="123"/>
      <c r="O5" s="123"/>
      <c r="P5" s="123"/>
      <c r="Q5" s="123"/>
      <c r="R5" s="123"/>
      <c r="S5" s="123" t="s">
        <v>703</v>
      </c>
      <c r="T5" s="123"/>
      <c r="U5" s="123"/>
      <c r="V5" s="123" t="s">
        <v>572</v>
      </c>
      <c r="W5" s="123"/>
      <c r="X5" s="123"/>
      <c r="Y5" s="123"/>
      <c r="Z5" s="123"/>
      <c r="AA5" s="123"/>
      <c r="AB5" s="123"/>
      <c r="AC5" s="123"/>
      <c r="AD5" s="123"/>
      <c r="AE5" s="245"/>
      <c r="AF5" s="123"/>
      <c r="AG5" s="245"/>
      <c r="AH5" s="123"/>
      <c r="AI5" s="123"/>
      <c r="AJ5" s="123" t="s">
        <v>414</v>
      </c>
      <c r="AK5" s="123" t="s">
        <v>421</v>
      </c>
      <c r="AL5" s="123"/>
      <c r="AM5" s="123"/>
      <c r="AN5" s="123"/>
      <c r="AO5" s="115"/>
      <c r="AP5" s="112" t="s">
        <v>527</v>
      </c>
      <c r="AQ5" s="115"/>
      <c r="AR5" s="112"/>
      <c r="AS5" s="115"/>
      <c r="AT5" s="112"/>
      <c r="AU5" s="115"/>
      <c r="AV5" s="112"/>
      <c r="AW5" s="115"/>
      <c r="AX5" s="112"/>
      <c r="AY5" s="115"/>
      <c r="AZ5" s="112"/>
      <c r="BA5" s="115"/>
      <c r="BB5" s="112"/>
      <c r="BC5" s="115"/>
    </row>
    <row r="6" spans="1:55" ht="15" thickBot="1">
      <c r="B6" s="357"/>
      <c r="C6" s="346"/>
      <c r="D6" s="123"/>
      <c r="E6" s="123"/>
      <c r="F6" s="218"/>
      <c r="G6" s="123"/>
      <c r="H6" s="123"/>
      <c r="I6" s="123" t="s">
        <v>672</v>
      </c>
      <c r="J6" s="123"/>
      <c r="K6" s="123"/>
      <c r="L6" s="123"/>
      <c r="M6" s="123"/>
      <c r="N6" s="123"/>
      <c r="O6" s="123"/>
      <c r="P6" s="123" t="s">
        <v>304</v>
      </c>
      <c r="Q6" s="123"/>
      <c r="R6" s="123"/>
      <c r="S6" s="123" t="s">
        <v>704</v>
      </c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246"/>
      <c r="AF6" s="123"/>
      <c r="AG6" s="246"/>
      <c r="AH6" s="123"/>
      <c r="AI6" s="123"/>
      <c r="AJ6" s="123"/>
      <c r="AL6" s="123"/>
      <c r="AM6" s="123"/>
      <c r="AN6" s="123"/>
      <c r="AO6" s="115"/>
      <c r="AP6" s="112" t="s">
        <v>122</v>
      </c>
      <c r="AQ6" s="115"/>
      <c r="AR6" s="112"/>
      <c r="AS6" s="115"/>
      <c r="AT6" s="112" t="s">
        <v>728</v>
      </c>
      <c r="AU6" s="115"/>
      <c r="AV6" s="112" t="s">
        <v>728</v>
      </c>
      <c r="AW6" s="115"/>
      <c r="AX6" s="112"/>
      <c r="AY6" s="115"/>
      <c r="AZ6" s="112"/>
      <c r="BA6" s="115"/>
      <c r="BB6" s="112"/>
      <c r="BC6" s="115"/>
    </row>
    <row r="7" spans="1:55" s="101" customFormat="1" ht="57">
      <c r="B7" s="358"/>
      <c r="C7" s="344">
        <v>0.39583333333333331</v>
      </c>
      <c r="D7" s="122" t="s">
        <v>485</v>
      </c>
      <c r="E7" s="240"/>
      <c r="F7" s="122"/>
      <c r="G7" s="122"/>
      <c r="H7" s="122" t="s">
        <v>659</v>
      </c>
      <c r="I7" s="122" t="s">
        <v>665</v>
      </c>
      <c r="J7" s="122"/>
      <c r="K7" s="122"/>
      <c r="L7" s="122" t="s">
        <v>374</v>
      </c>
      <c r="M7" s="122"/>
      <c r="N7" s="122"/>
      <c r="O7" s="122"/>
      <c r="P7" s="122" t="s">
        <v>303</v>
      </c>
      <c r="Q7" s="122"/>
      <c r="R7" s="122" t="s">
        <v>705</v>
      </c>
      <c r="S7" s="122" t="s">
        <v>702</v>
      </c>
      <c r="T7" s="122" t="s">
        <v>327</v>
      </c>
      <c r="U7" s="277" t="s">
        <v>328</v>
      </c>
      <c r="V7" s="122" t="s">
        <v>571</v>
      </c>
      <c r="W7" s="122"/>
      <c r="X7" s="122"/>
      <c r="Y7" s="122"/>
      <c r="Z7" s="122"/>
      <c r="AA7" s="122"/>
      <c r="AB7" s="122"/>
      <c r="AC7" s="122"/>
      <c r="AD7" s="122" t="s">
        <v>396</v>
      </c>
      <c r="AE7" s="244"/>
      <c r="AF7" s="122"/>
      <c r="AG7" s="244"/>
      <c r="AH7" s="122"/>
      <c r="AI7" s="122"/>
      <c r="AJ7" s="122" t="s">
        <v>413</v>
      </c>
      <c r="AK7" s="240" t="s">
        <v>432</v>
      </c>
      <c r="AL7" s="122"/>
      <c r="AM7" s="122" t="s">
        <v>442</v>
      </c>
      <c r="AN7" s="122" t="s">
        <v>462</v>
      </c>
      <c r="AO7" s="135"/>
      <c r="AP7" s="118" t="s">
        <v>526</v>
      </c>
      <c r="AQ7" s="135"/>
      <c r="AR7" s="118" t="s">
        <v>548</v>
      </c>
      <c r="AS7" s="135" t="s">
        <v>549</v>
      </c>
      <c r="AT7" s="118" t="s">
        <v>595</v>
      </c>
      <c r="AU7" s="135"/>
      <c r="AV7" s="118" t="s">
        <v>620</v>
      </c>
      <c r="AW7" s="135"/>
      <c r="AX7" s="118"/>
      <c r="AY7" s="135"/>
      <c r="AZ7" s="118" t="s">
        <v>353</v>
      </c>
      <c r="BA7" s="135"/>
      <c r="BB7" s="118" t="s">
        <v>639</v>
      </c>
      <c r="BC7" s="135"/>
    </row>
    <row r="8" spans="1:55" ht="57">
      <c r="B8" s="358"/>
      <c r="C8" s="345"/>
      <c r="D8" s="123" t="s">
        <v>34</v>
      </c>
      <c r="E8" s="123"/>
      <c r="F8" s="123"/>
      <c r="G8" s="123"/>
      <c r="H8" s="123" t="s">
        <v>673</v>
      </c>
      <c r="I8" s="123" t="s">
        <v>701</v>
      </c>
      <c r="J8" s="123"/>
      <c r="K8" s="123"/>
      <c r="L8" s="123" t="s">
        <v>98</v>
      </c>
      <c r="M8" s="123"/>
      <c r="N8" s="123"/>
      <c r="O8" s="123"/>
      <c r="P8" s="123"/>
      <c r="Q8" s="123"/>
      <c r="R8" s="123"/>
      <c r="S8" s="123" t="s">
        <v>703</v>
      </c>
      <c r="T8" s="123"/>
      <c r="U8" s="123" t="s">
        <v>329</v>
      </c>
      <c r="V8" s="123" t="s">
        <v>572</v>
      </c>
      <c r="W8" s="123"/>
      <c r="X8" s="123"/>
      <c r="Y8" s="123"/>
      <c r="Z8" s="123"/>
      <c r="AA8" s="123"/>
      <c r="AB8" s="123"/>
      <c r="AC8" s="123"/>
      <c r="AD8" s="123" t="s">
        <v>397</v>
      </c>
      <c r="AE8" s="245"/>
      <c r="AF8" s="123"/>
      <c r="AG8" s="245"/>
      <c r="AH8" s="123"/>
      <c r="AI8" s="123"/>
      <c r="AJ8" s="123" t="s">
        <v>414</v>
      </c>
      <c r="AK8" s="123" t="s">
        <v>421</v>
      </c>
      <c r="AL8" s="123"/>
      <c r="AM8" s="123" t="s">
        <v>233</v>
      </c>
      <c r="AN8" s="123" t="s">
        <v>206</v>
      </c>
      <c r="AO8" s="115"/>
      <c r="AP8" s="112" t="s">
        <v>527</v>
      </c>
      <c r="AQ8" s="115"/>
      <c r="AR8" s="112" t="s">
        <v>550</v>
      </c>
      <c r="AS8" s="115" t="s">
        <v>551</v>
      </c>
      <c r="AT8" s="112"/>
      <c r="AU8" s="115"/>
      <c r="AV8" s="112"/>
      <c r="AW8" s="115"/>
      <c r="AX8" s="112"/>
      <c r="AY8" s="115"/>
      <c r="AZ8" s="112" t="s">
        <v>354</v>
      </c>
      <c r="BA8" s="115"/>
      <c r="BB8" s="112" t="s">
        <v>249</v>
      </c>
      <c r="BC8" s="115"/>
    </row>
    <row r="9" spans="1:55" ht="15" thickBot="1">
      <c r="B9" s="358"/>
      <c r="C9" s="346"/>
      <c r="D9" s="123">
        <v>24</v>
      </c>
      <c r="E9" s="123"/>
      <c r="F9" s="218"/>
      <c r="G9" s="123"/>
      <c r="H9" s="123"/>
      <c r="I9" s="218" t="s">
        <v>672</v>
      </c>
      <c r="J9" s="123"/>
      <c r="K9" s="123"/>
      <c r="L9" s="123"/>
      <c r="M9" s="123"/>
      <c r="N9" s="123"/>
      <c r="O9" s="123"/>
      <c r="P9" s="218" t="s">
        <v>304</v>
      </c>
      <c r="Q9" s="123"/>
      <c r="R9" s="123" t="s">
        <v>467</v>
      </c>
      <c r="S9" s="123" t="s">
        <v>704</v>
      </c>
      <c r="T9" s="123">
        <v>18</v>
      </c>
      <c r="U9" s="339" t="s">
        <v>729</v>
      </c>
      <c r="V9" s="123"/>
      <c r="W9" s="123"/>
      <c r="X9" s="123"/>
      <c r="Y9" s="123"/>
      <c r="Z9" s="123"/>
      <c r="AA9" s="123"/>
      <c r="AB9" s="123"/>
      <c r="AC9" s="123"/>
      <c r="AD9" s="123"/>
      <c r="AE9" s="245"/>
      <c r="AF9" s="123"/>
      <c r="AG9" s="246"/>
      <c r="AH9" s="123"/>
      <c r="AI9" s="123"/>
      <c r="AJ9" s="123" t="s">
        <v>415</v>
      </c>
      <c r="AK9" s="123"/>
      <c r="AL9" s="123"/>
      <c r="AM9" s="123"/>
      <c r="AN9" s="123"/>
      <c r="AO9" s="115"/>
      <c r="AP9" s="112" t="s">
        <v>122</v>
      </c>
      <c r="AQ9" s="115"/>
      <c r="AR9" s="112" t="s">
        <v>125</v>
      </c>
      <c r="AS9" s="115"/>
      <c r="AT9" s="112" t="s">
        <v>728</v>
      </c>
      <c r="AU9" s="115"/>
      <c r="AV9" s="112" t="s">
        <v>728</v>
      </c>
      <c r="AW9" s="115"/>
      <c r="AX9" s="112"/>
      <c r="AY9" s="115"/>
      <c r="AZ9" s="112"/>
      <c r="BA9" s="115"/>
      <c r="BB9" s="112"/>
      <c r="BC9" s="115"/>
    </row>
    <row r="10" spans="1:55" s="101" customFormat="1" ht="57">
      <c r="B10" s="358"/>
      <c r="C10" s="344">
        <v>0.4375</v>
      </c>
      <c r="D10" s="122" t="s">
        <v>485</v>
      </c>
      <c r="E10" s="122"/>
      <c r="F10" s="122"/>
      <c r="G10" s="122"/>
      <c r="H10" s="122" t="s">
        <v>659</v>
      </c>
      <c r="I10" s="122" t="s">
        <v>665</v>
      </c>
      <c r="J10" s="122"/>
      <c r="K10" s="122"/>
      <c r="L10" s="122" t="s">
        <v>374</v>
      </c>
      <c r="M10" s="122"/>
      <c r="N10" s="122"/>
      <c r="O10" s="122"/>
      <c r="P10" s="122" t="s">
        <v>303</v>
      </c>
      <c r="Q10" s="122"/>
      <c r="R10" s="122" t="s">
        <v>705</v>
      </c>
      <c r="S10" s="122" t="s">
        <v>702</v>
      </c>
      <c r="T10" s="122" t="s">
        <v>327</v>
      </c>
      <c r="U10" s="277" t="s">
        <v>328</v>
      </c>
      <c r="V10" s="122" t="s">
        <v>571</v>
      </c>
      <c r="W10" s="122"/>
      <c r="X10" s="122"/>
      <c r="Y10" s="122"/>
      <c r="Z10" s="122"/>
      <c r="AA10" s="122"/>
      <c r="AB10" s="122"/>
      <c r="AC10" s="122"/>
      <c r="AD10" s="122" t="s">
        <v>396</v>
      </c>
      <c r="AE10" s="244"/>
      <c r="AF10" s="122"/>
      <c r="AG10" s="247"/>
      <c r="AH10" s="122"/>
      <c r="AI10" s="122"/>
      <c r="AJ10" s="122" t="s">
        <v>742</v>
      </c>
      <c r="AK10" s="122" t="s">
        <v>432</v>
      </c>
      <c r="AL10" s="122" t="s">
        <v>443</v>
      </c>
      <c r="AM10" s="122" t="s">
        <v>442</v>
      </c>
      <c r="AN10" s="122" t="s">
        <v>462</v>
      </c>
      <c r="AO10" s="135"/>
      <c r="AP10" s="118" t="s">
        <v>526</v>
      </c>
      <c r="AQ10" s="135"/>
      <c r="AR10" s="118" t="s">
        <v>548</v>
      </c>
      <c r="AS10" s="135" t="s">
        <v>549</v>
      </c>
      <c r="AT10" s="118" t="s">
        <v>595</v>
      </c>
      <c r="AU10" s="135" t="s">
        <v>596</v>
      </c>
      <c r="AV10" s="118" t="s">
        <v>620</v>
      </c>
      <c r="AW10" s="135"/>
      <c r="AX10" s="118"/>
      <c r="AY10" s="135"/>
      <c r="AZ10" s="118" t="s">
        <v>353</v>
      </c>
      <c r="BA10" s="135"/>
      <c r="BB10" s="118" t="s">
        <v>639</v>
      </c>
      <c r="BC10" s="135"/>
    </row>
    <row r="11" spans="1:55" ht="57">
      <c r="B11" s="358"/>
      <c r="C11" s="345"/>
      <c r="D11" s="123" t="s">
        <v>34</v>
      </c>
      <c r="E11" s="123"/>
      <c r="F11" s="123"/>
      <c r="G11" s="123"/>
      <c r="H11" s="123" t="s">
        <v>673</v>
      </c>
      <c r="I11" s="123" t="s">
        <v>701</v>
      </c>
      <c r="J11" s="123"/>
      <c r="K11" s="123"/>
      <c r="L11" s="123" t="s">
        <v>98</v>
      </c>
      <c r="M11" s="123"/>
      <c r="N11" s="123"/>
      <c r="O11" s="123"/>
      <c r="P11" s="123"/>
      <c r="Q11" s="123"/>
      <c r="R11" s="123"/>
      <c r="S11" s="123" t="s">
        <v>703</v>
      </c>
      <c r="T11" s="123"/>
      <c r="U11" s="123" t="s">
        <v>329</v>
      </c>
      <c r="V11" s="123" t="s">
        <v>572</v>
      </c>
      <c r="W11" s="123"/>
      <c r="X11" s="123"/>
      <c r="Y11" s="123"/>
      <c r="Z11" s="123"/>
      <c r="AA11" s="123"/>
      <c r="AB11" s="123"/>
      <c r="AC11" s="123"/>
      <c r="AD11" s="123" t="s">
        <v>397</v>
      </c>
      <c r="AE11" s="245"/>
      <c r="AF11" s="123"/>
      <c r="AG11" s="245"/>
      <c r="AH11" s="123"/>
      <c r="AI11" s="123"/>
      <c r="AJ11" s="123" t="s">
        <v>416</v>
      </c>
      <c r="AK11" s="123" t="s">
        <v>421</v>
      </c>
      <c r="AL11" s="123" t="s">
        <v>231</v>
      </c>
      <c r="AM11" s="123" t="s">
        <v>233</v>
      </c>
      <c r="AN11" s="123" t="s">
        <v>206</v>
      </c>
      <c r="AO11" s="115"/>
      <c r="AP11" s="112" t="s">
        <v>527</v>
      </c>
      <c r="AQ11" s="115"/>
      <c r="AR11" s="112" t="s">
        <v>550</v>
      </c>
      <c r="AS11" s="115" t="s">
        <v>551</v>
      </c>
      <c r="AT11" s="112"/>
      <c r="AU11" s="115" t="s">
        <v>597</v>
      </c>
      <c r="AV11" s="112"/>
      <c r="AW11" s="115"/>
      <c r="AX11" s="112"/>
      <c r="AY11" s="115"/>
      <c r="AZ11" s="112" t="s">
        <v>354</v>
      </c>
      <c r="BA11" s="115"/>
      <c r="BB11" s="112" t="s">
        <v>249</v>
      </c>
      <c r="BC11" s="115"/>
    </row>
    <row r="12" spans="1:55" ht="15" thickBot="1">
      <c r="B12" s="358"/>
      <c r="C12" s="346"/>
      <c r="D12" s="123">
        <v>24</v>
      </c>
      <c r="E12" s="123"/>
      <c r="F12" s="218"/>
      <c r="G12" s="123"/>
      <c r="H12" s="123"/>
      <c r="I12" s="218" t="s">
        <v>672</v>
      </c>
      <c r="J12" s="123"/>
      <c r="K12" s="123"/>
      <c r="L12" s="123"/>
      <c r="M12" s="218"/>
      <c r="N12" s="123"/>
      <c r="O12" s="123"/>
      <c r="P12" s="123" t="s">
        <v>304</v>
      </c>
      <c r="Q12" s="123"/>
      <c r="R12" s="123" t="s">
        <v>467</v>
      </c>
      <c r="S12" s="123" t="s">
        <v>704</v>
      </c>
      <c r="T12" s="123">
        <v>18</v>
      </c>
      <c r="U12" s="339" t="s">
        <v>729</v>
      </c>
      <c r="V12" s="123"/>
      <c r="W12" s="123"/>
      <c r="X12" s="123"/>
      <c r="Y12" s="218"/>
      <c r="Z12" s="123"/>
      <c r="AA12" s="123"/>
      <c r="AB12" s="123"/>
      <c r="AC12" s="123"/>
      <c r="AD12" s="123"/>
      <c r="AE12" s="245"/>
      <c r="AF12" s="123"/>
      <c r="AG12" s="246"/>
      <c r="AH12" s="123"/>
      <c r="AI12" s="123"/>
      <c r="AJ12" s="123"/>
      <c r="AK12" s="123"/>
      <c r="AL12" s="123">
        <v>18</v>
      </c>
      <c r="AM12" s="123"/>
      <c r="AN12" s="123"/>
      <c r="AO12" s="115"/>
      <c r="AP12" s="112" t="s">
        <v>122</v>
      </c>
      <c r="AQ12" s="115"/>
      <c r="AR12" s="112" t="s">
        <v>125</v>
      </c>
      <c r="AS12" s="115"/>
      <c r="AT12" s="112" t="s">
        <v>728</v>
      </c>
      <c r="AU12" s="115"/>
      <c r="AV12" s="112" t="s">
        <v>728</v>
      </c>
      <c r="AW12" s="115"/>
      <c r="AX12" s="112"/>
      <c r="AY12" s="115"/>
      <c r="AZ12" s="112"/>
      <c r="BA12" s="115"/>
      <c r="BB12" s="112"/>
      <c r="BC12" s="115"/>
    </row>
    <row r="13" spans="1:55" s="101" customFormat="1" ht="57">
      <c r="B13" s="358"/>
      <c r="C13" s="344">
        <v>0.47916666666666669</v>
      </c>
      <c r="D13" s="122" t="s">
        <v>485</v>
      </c>
      <c r="E13" s="122"/>
      <c r="F13" s="122"/>
      <c r="G13" s="122"/>
      <c r="H13" s="122" t="s">
        <v>659</v>
      </c>
      <c r="I13" s="122" t="s">
        <v>665</v>
      </c>
      <c r="J13" s="122"/>
      <c r="K13" s="122"/>
      <c r="L13" s="122" t="s">
        <v>374</v>
      </c>
      <c r="M13" s="122"/>
      <c r="N13" s="122"/>
      <c r="O13" s="122"/>
      <c r="P13" s="122"/>
      <c r="Q13" s="122"/>
      <c r="R13" s="122" t="s">
        <v>705</v>
      </c>
      <c r="S13" s="122" t="s">
        <v>702</v>
      </c>
      <c r="T13" s="122" t="s">
        <v>327</v>
      </c>
      <c r="U13" s="277" t="s">
        <v>328</v>
      </c>
      <c r="V13" s="122" t="s">
        <v>571</v>
      </c>
      <c r="W13" s="122" t="s">
        <v>573</v>
      </c>
      <c r="X13" s="122"/>
      <c r="Y13" s="122"/>
      <c r="Z13" s="122"/>
      <c r="AA13" s="122"/>
      <c r="AB13" s="122"/>
      <c r="AC13" s="122"/>
      <c r="AD13" s="122" t="s">
        <v>396</v>
      </c>
      <c r="AE13" s="244"/>
      <c r="AF13" s="122"/>
      <c r="AG13" s="247"/>
      <c r="AH13" s="122"/>
      <c r="AI13" s="122" t="s">
        <v>508</v>
      </c>
      <c r="AJ13" s="122" t="s">
        <v>742</v>
      </c>
      <c r="AK13" s="122" t="s">
        <v>433</v>
      </c>
      <c r="AL13" s="122" t="s">
        <v>443</v>
      </c>
      <c r="AM13" s="122" t="s">
        <v>442</v>
      </c>
      <c r="AN13" s="122" t="s">
        <v>462</v>
      </c>
      <c r="AO13" s="135"/>
      <c r="AP13" s="118" t="s">
        <v>528</v>
      </c>
      <c r="AQ13" s="135"/>
      <c r="AR13" s="118" t="s">
        <v>548</v>
      </c>
      <c r="AS13" s="135" t="s">
        <v>549</v>
      </c>
      <c r="AT13" s="118"/>
      <c r="AU13" s="135" t="s">
        <v>596</v>
      </c>
      <c r="AV13" s="118"/>
      <c r="AW13" s="135"/>
      <c r="AX13" s="118"/>
      <c r="AY13" s="135"/>
      <c r="AZ13" s="118" t="s">
        <v>353</v>
      </c>
      <c r="BA13" s="135"/>
      <c r="BB13" s="118" t="s">
        <v>639</v>
      </c>
      <c r="BC13" s="135"/>
    </row>
    <row r="14" spans="1:55" ht="57">
      <c r="B14" s="358"/>
      <c r="C14" s="345"/>
      <c r="D14" s="123" t="s">
        <v>34</v>
      </c>
      <c r="E14" s="123"/>
      <c r="F14" s="123"/>
      <c r="G14" s="123"/>
      <c r="H14" s="123" t="s">
        <v>673</v>
      </c>
      <c r="I14" s="123" t="s">
        <v>701</v>
      </c>
      <c r="J14" s="123"/>
      <c r="K14" s="123"/>
      <c r="L14" s="123" t="s">
        <v>98</v>
      </c>
      <c r="M14" s="123"/>
      <c r="N14" s="123"/>
      <c r="O14" s="123"/>
      <c r="P14" s="123"/>
      <c r="Q14" s="123"/>
      <c r="R14" s="123"/>
      <c r="S14" s="123" t="s">
        <v>703</v>
      </c>
      <c r="T14" s="123"/>
      <c r="U14" s="123" t="s">
        <v>329</v>
      </c>
      <c r="V14" s="123" t="s">
        <v>572</v>
      </c>
      <c r="W14" s="123" t="s">
        <v>574</v>
      </c>
      <c r="X14" s="123"/>
      <c r="Y14" s="123"/>
      <c r="Z14" s="123"/>
      <c r="AA14" s="123"/>
      <c r="AB14" s="123"/>
      <c r="AC14" s="123"/>
      <c r="AD14" s="123" t="s">
        <v>397</v>
      </c>
      <c r="AE14" s="245"/>
      <c r="AF14" s="123"/>
      <c r="AG14" s="245"/>
      <c r="AH14" s="123"/>
      <c r="AI14" s="123" t="s">
        <v>38</v>
      </c>
      <c r="AJ14" s="123" t="s">
        <v>416</v>
      </c>
      <c r="AK14" s="123" t="s">
        <v>421</v>
      </c>
      <c r="AL14" s="123" t="s">
        <v>231</v>
      </c>
      <c r="AM14" s="123" t="s">
        <v>233</v>
      </c>
      <c r="AN14" s="123" t="s">
        <v>206</v>
      </c>
      <c r="AO14" s="115"/>
      <c r="AP14" s="112" t="s">
        <v>527</v>
      </c>
      <c r="AQ14" s="115"/>
      <c r="AR14" s="112" t="s">
        <v>550</v>
      </c>
      <c r="AS14" s="115" t="s">
        <v>551</v>
      </c>
      <c r="AT14" s="112"/>
      <c r="AU14" s="115" t="s">
        <v>597</v>
      </c>
      <c r="AV14" s="112"/>
      <c r="AW14" s="115"/>
      <c r="AX14" s="112"/>
      <c r="AY14" s="115"/>
      <c r="AZ14" s="112" t="s">
        <v>354</v>
      </c>
      <c r="BA14" s="115"/>
      <c r="BB14" s="112" t="s">
        <v>249</v>
      </c>
      <c r="BC14" s="115"/>
    </row>
    <row r="15" spans="1:55">
      <c r="B15" s="358"/>
      <c r="C15" s="346"/>
      <c r="D15" s="123">
        <v>24</v>
      </c>
      <c r="E15" s="123"/>
      <c r="F15" s="218"/>
      <c r="G15" s="123"/>
      <c r="H15" s="123"/>
      <c r="I15" s="218" t="s">
        <v>672</v>
      </c>
      <c r="J15" s="123"/>
      <c r="K15" s="123"/>
      <c r="L15" s="123"/>
      <c r="M15" s="218"/>
      <c r="N15" s="123"/>
      <c r="O15" s="123"/>
      <c r="P15" s="218"/>
      <c r="Q15" s="123"/>
      <c r="R15" s="123" t="s">
        <v>467</v>
      </c>
      <c r="S15" s="123" t="s">
        <v>704</v>
      </c>
      <c r="T15" s="289">
        <v>18</v>
      </c>
      <c r="U15" s="339" t="s">
        <v>729</v>
      </c>
      <c r="V15" s="123"/>
      <c r="W15" s="123"/>
      <c r="X15" s="123"/>
      <c r="Y15" s="218"/>
      <c r="Z15" s="123"/>
      <c r="AA15" s="123"/>
      <c r="AB15" s="123"/>
      <c r="AC15" s="123"/>
      <c r="AD15" s="123"/>
      <c r="AE15" s="245"/>
      <c r="AF15" s="123"/>
      <c r="AG15" s="246"/>
      <c r="AH15" s="123"/>
      <c r="AI15" s="123" t="s">
        <v>509</v>
      </c>
      <c r="AJ15" s="123"/>
      <c r="AK15" s="123"/>
      <c r="AL15" s="123">
        <v>18</v>
      </c>
      <c r="AM15" s="123"/>
      <c r="AN15" s="123"/>
      <c r="AO15" s="115"/>
      <c r="AP15" s="112" t="s">
        <v>122</v>
      </c>
      <c r="AQ15" s="115"/>
      <c r="AR15" s="112" t="s">
        <v>125</v>
      </c>
      <c r="AS15" s="115"/>
      <c r="AT15" s="112"/>
      <c r="AU15" s="115"/>
      <c r="AV15" s="112"/>
      <c r="AW15" s="115"/>
      <c r="AX15" s="112"/>
      <c r="AY15" s="115"/>
      <c r="AZ15" s="112"/>
      <c r="BA15" s="115"/>
      <c r="BB15" s="112"/>
      <c r="BC15" s="115"/>
    </row>
    <row r="16" spans="1:55" s="103" customFormat="1" ht="15" thickBot="1">
      <c r="B16" s="358"/>
      <c r="C16" s="98">
        <v>0.5</v>
      </c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79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7"/>
      <c r="AL16" s="217"/>
      <c r="AM16" s="217"/>
      <c r="AN16" s="217"/>
      <c r="AO16" s="138"/>
      <c r="AP16" s="117"/>
      <c r="AQ16" s="138"/>
      <c r="AR16" s="117"/>
      <c r="AS16" s="138"/>
      <c r="AT16" s="117"/>
      <c r="AU16" s="138"/>
      <c r="AV16" s="117"/>
      <c r="AW16" s="138"/>
      <c r="AX16" s="117"/>
      <c r="AY16" s="138"/>
      <c r="AZ16" s="117"/>
      <c r="BA16" s="138"/>
      <c r="BB16" s="117"/>
      <c r="BC16" s="138"/>
    </row>
    <row r="17" spans="2:55" s="101" customFormat="1" ht="71.25">
      <c r="B17" s="358"/>
      <c r="C17" s="344">
        <v>0.54166666666666663</v>
      </c>
      <c r="D17" s="240" t="s">
        <v>305</v>
      </c>
      <c r="E17" s="122" t="s">
        <v>486</v>
      </c>
      <c r="F17" s="247"/>
      <c r="G17" s="122"/>
      <c r="H17" s="122" t="s">
        <v>305</v>
      </c>
      <c r="I17" s="122" t="s">
        <v>674</v>
      </c>
      <c r="J17" s="122"/>
      <c r="K17" s="122"/>
      <c r="L17" s="122" t="s">
        <v>375</v>
      </c>
      <c r="M17" s="122"/>
      <c r="N17" s="122"/>
      <c r="O17" s="122"/>
      <c r="P17" s="122" t="s">
        <v>305</v>
      </c>
      <c r="Q17" s="122" t="s">
        <v>325</v>
      </c>
      <c r="R17" s="122" t="s">
        <v>552</v>
      </c>
      <c r="S17" s="122" t="s">
        <v>706</v>
      </c>
      <c r="T17" s="277" t="s">
        <v>331</v>
      </c>
      <c r="U17" s="122" t="s">
        <v>332</v>
      </c>
      <c r="V17" s="122" t="s">
        <v>575</v>
      </c>
      <c r="W17" s="122" t="s">
        <v>573</v>
      </c>
      <c r="X17" s="122"/>
      <c r="Y17" s="122"/>
      <c r="Z17" s="122"/>
      <c r="AA17" s="122"/>
      <c r="AB17" s="122"/>
      <c r="AC17" s="122"/>
      <c r="AD17" s="122" t="s">
        <v>398</v>
      </c>
      <c r="AE17" s="244"/>
      <c r="AF17" s="248"/>
      <c r="AG17" s="247"/>
      <c r="AH17" s="122"/>
      <c r="AI17" s="122" t="s">
        <v>508</v>
      </c>
      <c r="AJ17" s="247" t="s">
        <v>417</v>
      </c>
      <c r="AK17" s="122" t="s">
        <v>433</v>
      </c>
      <c r="AL17" s="122" t="s">
        <v>444</v>
      </c>
      <c r="AM17" s="122" t="s">
        <v>445</v>
      </c>
      <c r="AN17" s="122" t="s">
        <v>463</v>
      </c>
      <c r="AO17" s="122" t="s">
        <v>444</v>
      </c>
      <c r="AP17" s="122" t="s">
        <v>528</v>
      </c>
      <c r="AQ17" s="122" t="s">
        <v>529</v>
      </c>
      <c r="AR17" s="122" t="s">
        <v>552</v>
      </c>
      <c r="AS17" s="122" t="s">
        <v>553</v>
      </c>
      <c r="AT17" s="122" t="s">
        <v>598</v>
      </c>
      <c r="AU17" s="122" t="s">
        <v>599</v>
      </c>
      <c r="AV17" s="122" t="s">
        <v>621</v>
      </c>
      <c r="AW17" s="122" t="s">
        <v>622</v>
      </c>
      <c r="AX17" s="122"/>
      <c r="AY17" s="122"/>
      <c r="AZ17" s="122" t="s">
        <v>355</v>
      </c>
      <c r="BA17" s="122"/>
      <c r="BB17" s="122" t="s">
        <v>305</v>
      </c>
      <c r="BC17" s="122" t="s">
        <v>640</v>
      </c>
    </row>
    <row r="18" spans="2:55" ht="57">
      <c r="B18" s="358"/>
      <c r="C18" s="345"/>
      <c r="D18" s="123"/>
      <c r="E18" s="123" t="s">
        <v>34</v>
      </c>
      <c r="F18" s="246"/>
      <c r="G18" s="123"/>
      <c r="H18" s="123" t="s">
        <v>673</v>
      </c>
      <c r="I18" s="123" t="s">
        <v>675</v>
      </c>
      <c r="J18" s="123"/>
      <c r="K18" s="123"/>
      <c r="L18" s="123" t="s">
        <v>170</v>
      </c>
      <c r="M18" s="123"/>
      <c r="N18" s="123"/>
      <c r="O18" s="123"/>
      <c r="P18" s="123"/>
      <c r="Q18" s="123" t="s">
        <v>323</v>
      </c>
      <c r="R18" s="123"/>
      <c r="S18" s="123" t="s">
        <v>707</v>
      </c>
      <c r="T18" s="123"/>
      <c r="U18" s="278" t="s">
        <v>333</v>
      </c>
      <c r="V18" s="123"/>
      <c r="W18" s="123" t="s">
        <v>574</v>
      </c>
      <c r="X18" s="123"/>
      <c r="Y18" s="123"/>
      <c r="Z18" s="123"/>
      <c r="AA18" s="123"/>
      <c r="AB18" s="123"/>
      <c r="AC18" s="123"/>
      <c r="AD18" s="123" t="s">
        <v>189</v>
      </c>
      <c r="AE18" s="245"/>
      <c r="AF18" s="248"/>
      <c r="AG18" s="246"/>
      <c r="AH18" s="123"/>
      <c r="AI18" s="123" t="s">
        <v>38</v>
      </c>
      <c r="AJ18" s="246" t="s">
        <v>418</v>
      </c>
      <c r="AK18" s="123" t="s">
        <v>421</v>
      </c>
      <c r="AL18" s="123" t="s">
        <v>233</v>
      </c>
      <c r="AM18" s="123" t="s">
        <v>231</v>
      </c>
      <c r="AN18" s="123" t="s">
        <v>464</v>
      </c>
      <c r="AO18" s="123" t="s">
        <v>465</v>
      </c>
      <c r="AP18" s="123" t="s">
        <v>527</v>
      </c>
      <c r="AQ18" s="123" t="s">
        <v>160</v>
      </c>
      <c r="AR18" s="123"/>
      <c r="AS18" s="123" t="s">
        <v>554</v>
      </c>
      <c r="AT18" s="123" t="s">
        <v>600</v>
      </c>
      <c r="AU18" s="123" t="s">
        <v>601</v>
      </c>
      <c r="AV18" s="123" t="s">
        <v>623</v>
      </c>
      <c r="AW18" s="123" t="s">
        <v>624</v>
      </c>
      <c r="AX18" s="123"/>
      <c r="AY18" s="123"/>
      <c r="AZ18" s="123" t="s">
        <v>354</v>
      </c>
      <c r="BA18" s="123"/>
      <c r="BB18" s="123"/>
      <c r="BC18" s="123" t="s">
        <v>249</v>
      </c>
    </row>
    <row r="19" spans="2:55" ht="15" thickBot="1">
      <c r="B19" s="358"/>
      <c r="C19" s="346"/>
      <c r="D19" s="123" t="s">
        <v>727</v>
      </c>
      <c r="E19" s="123">
        <v>24</v>
      </c>
      <c r="F19" s="246"/>
      <c r="G19" s="123"/>
      <c r="H19" s="123" t="s">
        <v>727</v>
      </c>
      <c r="I19" s="123" t="s">
        <v>676</v>
      </c>
      <c r="J19" s="123"/>
      <c r="K19" s="123"/>
      <c r="L19" s="123" t="s">
        <v>743</v>
      </c>
      <c r="M19" s="123"/>
      <c r="N19" s="218"/>
      <c r="O19" s="123"/>
      <c r="P19" s="123" t="s">
        <v>727</v>
      </c>
      <c r="Q19" s="123"/>
      <c r="R19" s="123" t="s">
        <v>467</v>
      </c>
      <c r="S19" s="123" t="s">
        <v>708</v>
      </c>
      <c r="T19" s="123" t="s">
        <v>727</v>
      </c>
      <c r="U19" s="339" t="s">
        <v>729</v>
      </c>
      <c r="V19" s="123"/>
      <c r="W19" s="123"/>
      <c r="X19" s="123"/>
      <c r="Y19" s="123"/>
      <c r="Z19" s="123"/>
      <c r="AA19" s="123"/>
      <c r="AB19" s="218"/>
      <c r="AC19" s="123"/>
      <c r="AD19" s="123"/>
      <c r="AE19" s="245"/>
      <c r="AF19" s="248"/>
      <c r="AG19" s="246"/>
      <c r="AH19" s="123"/>
      <c r="AI19" s="218" t="s">
        <v>509</v>
      </c>
      <c r="AJ19" s="246" t="s">
        <v>415</v>
      </c>
      <c r="AK19" s="123"/>
      <c r="AL19" s="123">
        <v>18</v>
      </c>
      <c r="AM19" s="123"/>
      <c r="AN19" s="123"/>
      <c r="AO19" s="123"/>
      <c r="AP19" s="123" t="s">
        <v>122</v>
      </c>
      <c r="AQ19" s="123" t="s">
        <v>530</v>
      </c>
      <c r="AR19" s="123"/>
      <c r="AS19" s="123" t="s">
        <v>555</v>
      </c>
      <c r="AT19" s="123"/>
      <c r="AU19" s="123">
        <v>8</v>
      </c>
      <c r="AV19" s="123"/>
      <c r="AW19" s="123"/>
      <c r="AX19" s="123"/>
      <c r="AY19" s="123"/>
      <c r="AZ19" s="123"/>
      <c r="BA19" s="123"/>
      <c r="BB19" s="112" t="s">
        <v>728</v>
      </c>
      <c r="BC19" s="123"/>
    </row>
    <row r="20" spans="2:55" s="101" customFormat="1" ht="71.25">
      <c r="B20" s="358"/>
      <c r="C20" s="344">
        <v>0.58333333333333337</v>
      </c>
      <c r="D20" s="122" t="s">
        <v>305</v>
      </c>
      <c r="E20" s="122" t="s">
        <v>486</v>
      </c>
      <c r="F20" s="247"/>
      <c r="G20" s="122"/>
      <c r="H20" s="122" t="s">
        <v>305</v>
      </c>
      <c r="I20" s="122" t="s">
        <v>674</v>
      </c>
      <c r="J20" s="122"/>
      <c r="K20" s="122"/>
      <c r="L20" s="122" t="s">
        <v>375</v>
      </c>
      <c r="M20" s="122"/>
      <c r="N20" s="122"/>
      <c r="O20" s="122"/>
      <c r="P20" s="122" t="s">
        <v>305</v>
      </c>
      <c r="Q20" s="122" t="s">
        <v>325</v>
      </c>
      <c r="R20" s="122" t="s">
        <v>552</v>
      </c>
      <c r="S20" s="122" t="s">
        <v>706</v>
      </c>
      <c r="T20" s="277" t="s">
        <v>305</v>
      </c>
      <c r="U20" s="122" t="s">
        <v>332</v>
      </c>
      <c r="V20" s="122" t="s">
        <v>575</v>
      </c>
      <c r="W20" s="122" t="s">
        <v>573</v>
      </c>
      <c r="X20" s="122"/>
      <c r="Y20" s="122"/>
      <c r="Z20" s="122"/>
      <c r="AA20" s="122"/>
      <c r="AB20" s="122"/>
      <c r="AC20" s="122"/>
      <c r="AD20" s="122" t="s">
        <v>398</v>
      </c>
      <c r="AE20" s="244"/>
      <c r="AF20" s="248"/>
      <c r="AG20" s="247"/>
      <c r="AH20" s="122"/>
      <c r="AI20" s="122" t="s">
        <v>510</v>
      </c>
      <c r="AJ20" s="247" t="s">
        <v>417</v>
      </c>
      <c r="AK20" s="122" t="s">
        <v>433</v>
      </c>
      <c r="AL20" s="122" t="s">
        <v>444</v>
      </c>
      <c r="AM20" s="122" t="s">
        <v>445</v>
      </c>
      <c r="AN20" s="122" t="s">
        <v>463</v>
      </c>
      <c r="AO20" s="122" t="s">
        <v>444</v>
      </c>
      <c r="AP20" s="122" t="s">
        <v>528</v>
      </c>
      <c r="AQ20" s="122" t="s">
        <v>529</v>
      </c>
      <c r="AR20" s="122" t="s">
        <v>552</v>
      </c>
      <c r="AS20" s="122" t="s">
        <v>553</v>
      </c>
      <c r="AT20" s="122" t="s">
        <v>598</v>
      </c>
      <c r="AU20" s="122" t="s">
        <v>599</v>
      </c>
      <c r="AV20" s="122" t="s">
        <v>621</v>
      </c>
      <c r="AW20" s="122" t="s">
        <v>622</v>
      </c>
      <c r="AX20" s="122"/>
      <c r="AY20" s="122"/>
      <c r="AZ20" s="122" t="s">
        <v>355</v>
      </c>
      <c r="BA20" s="122"/>
      <c r="BB20" s="122" t="s">
        <v>305</v>
      </c>
      <c r="BC20" s="122" t="s">
        <v>640</v>
      </c>
    </row>
    <row r="21" spans="2:55" ht="57">
      <c r="B21" s="358"/>
      <c r="C21" s="345"/>
      <c r="D21" s="123"/>
      <c r="E21" s="123" t="s">
        <v>34</v>
      </c>
      <c r="F21" s="246"/>
      <c r="G21" s="123"/>
      <c r="H21" s="123" t="s">
        <v>673</v>
      </c>
      <c r="I21" s="123" t="s">
        <v>675</v>
      </c>
      <c r="J21" s="123"/>
      <c r="K21" s="123"/>
      <c r="L21" s="123" t="s">
        <v>170</v>
      </c>
      <c r="M21" s="123"/>
      <c r="N21" s="123"/>
      <c r="O21" s="123"/>
      <c r="P21" s="123"/>
      <c r="Q21" s="123" t="s">
        <v>323</v>
      </c>
      <c r="R21" s="123" t="s">
        <v>110</v>
      </c>
      <c r="S21" s="123" t="s">
        <v>707</v>
      </c>
      <c r="T21" s="123"/>
      <c r="U21" s="278" t="s">
        <v>333</v>
      </c>
      <c r="V21" s="123"/>
      <c r="W21" s="123" t="s">
        <v>574</v>
      </c>
      <c r="X21" s="123"/>
      <c r="Y21" s="123"/>
      <c r="Z21" s="123"/>
      <c r="AA21" s="123"/>
      <c r="AB21" s="123"/>
      <c r="AC21" s="123"/>
      <c r="AD21" s="123" t="s">
        <v>189</v>
      </c>
      <c r="AE21" s="245"/>
      <c r="AF21" s="248"/>
      <c r="AG21" s="246"/>
      <c r="AH21" s="123"/>
      <c r="AI21" s="123" t="s">
        <v>79</v>
      </c>
      <c r="AJ21" s="246" t="s">
        <v>418</v>
      </c>
      <c r="AK21" s="123" t="s">
        <v>421</v>
      </c>
      <c r="AL21" s="123" t="s">
        <v>233</v>
      </c>
      <c r="AM21" s="123" t="s">
        <v>231</v>
      </c>
      <c r="AN21" s="123" t="s">
        <v>464</v>
      </c>
      <c r="AO21" s="123" t="s">
        <v>465</v>
      </c>
      <c r="AP21" s="123" t="s">
        <v>527</v>
      </c>
      <c r="AQ21" s="123" t="s">
        <v>160</v>
      </c>
      <c r="AR21" s="123"/>
      <c r="AS21" s="123" t="s">
        <v>554</v>
      </c>
      <c r="AT21" s="123" t="s">
        <v>600</v>
      </c>
      <c r="AU21" s="123" t="s">
        <v>601</v>
      </c>
      <c r="AV21" s="123" t="s">
        <v>623</v>
      </c>
      <c r="AW21" s="123" t="s">
        <v>624</v>
      </c>
      <c r="AX21" s="123"/>
      <c r="AY21" s="123"/>
      <c r="AZ21" s="123" t="s">
        <v>354</v>
      </c>
      <c r="BA21" s="123"/>
      <c r="BB21" s="123"/>
      <c r="BC21" s="123" t="s">
        <v>249</v>
      </c>
    </row>
    <row r="22" spans="2:55" ht="15" thickBot="1">
      <c r="B22" s="358"/>
      <c r="C22" s="346"/>
      <c r="D22" s="123" t="s">
        <v>727</v>
      </c>
      <c r="E22" s="123">
        <v>24</v>
      </c>
      <c r="F22" s="246"/>
      <c r="G22" s="123"/>
      <c r="H22" s="123" t="s">
        <v>727</v>
      </c>
      <c r="I22" s="123" t="s">
        <v>676</v>
      </c>
      <c r="J22" s="123"/>
      <c r="K22" s="123"/>
      <c r="L22" s="123" t="s">
        <v>743</v>
      </c>
      <c r="M22" s="123"/>
      <c r="N22" s="218"/>
      <c r="O22" s="123"/>
      <c r="P22" s="123" t="s">
        <v>727</v>
      </c>
      <c r="Q22" s="123"/>
      <c r="R22" s="123" t="s">
        <v>467</v>
      </c>
      <c r="S22" s="123" t="s">
        <v>708</v>
      </c>
      <c r="T22" s="123" t="s">
        <v>727</v>
      </c>
      <c r="U22" s="339" t="s">
        <v>729</v>
      </c>
      <c r="V22" s="123"/>
      <c r="W22" s="123"/>
      <c r="X22" s="123"/>
      <c r="Y22" s="123"/>
      <c r="Z22" s="123"/>
      <c r="AA22" s="123"/>
      <c r="AB22" s="218"/>
      <c r="AC22" s="123"/>
      <c r="AD22" s="123"/>
      <c r="AE22" s="245"/>
      <c r="AF22" s="248"/>
      <c r="AG22" s="246"/>
      <c r="AH22" s="123"/>
      <c r="AI22" s="218" t="s">
        <v>511</v>
      </c>
      <c r="AJ22" s="246" t="s">
        <v>415</v>
      </c>
      <c r="AK22" s="123"/>
      <c r="AL22" s="123">
        <v>18</v>
      </c>
      <c r="AM22" s="123"/>
      <c r="AN22" s="123"/>
      <c r="AO22" s="123"/>
      <c r="AP22" s="123" t="s">
        <v>122</v>
      </c>
      <c r="AQ22" s="123" t="s">
        <v>530</v>
      </c>
      <c r="AR22" s="123"/>
      <c r="AS22" s="123" t="s">
        <v>555</v>
      </c>
      <c r="AT22" s="123"/>
      <c r="AU22" s="123">
        <v>8</v>
      </c>
      <c r="AV22" s="123"/>
      <c r="AW22" s="123"/>
      <c r="AX22" s="123"/>
      <c r="AY22" s="123"/>
      <c r="AZ22" s="123"/>
      <c r="BA22" s="123"/>
      <c r="BB22" s="112" t="s">
        <v>728</v>
      </c>
      <c r="BC22" s="123"/>
    </row>
    <row r="23" spans="2:55" s="101" customFormat="1" ht="71.25">
      <c r="B23" s="358"/>
      <c r="C23" s="344">
        <v>0.625</v>
      </c>
      <c r="D23" s="122" t="s">
        <v>305</v>
      </c>
      <c r="E23" s="122" t="s">
        <v>487</v>
      </c>
      <c r="F23" s="122"/>
      <c r="G23" s="122"/>
      <c r="H23" s="122" t="s">
        <v>305</v>
      </c>
      <c r="I23" s="122" t="s">
        <v>677</v>
      </c>
      <c r="J23" s="122"/>
      <c r="K23" s="122"/>
      <c r="L23" s="122" t="s">
        <v>375</v>
      </c>
      <c r="M23" s="122"/>
      <c r="N23" s="122"/>
      <c r="O23" s="122"/>
      <c r="P23" s="122" t="s">
        <v>305</v>
      </c>
      <c r="Q23" s="122" t="s">
        <v>325</v>
      </c>
      <c r="R23" s="122" t="s">
        <v>552</v>
      </c>
      <c r="S23" s="122" t="s">
        <v>706</v>
      </c>
      <c r="T23" s="122" t="s">
        <v>305</v>
      </c>
      <c r="U23" s="122" t="s">
        <v>332</v>
      </c>
      <c r="V23" s="122" t="s">
        <v>575</v>
      </c>
      <c r="W23" s="122" t="s">
        <v>576</v>
      </c>
      <c r="X23" s="122"/>
      <c r="Y23" s="122"/>
      <c r="Z23" s="122"/>
      <c r="AA23" s="122"/>
      <c r="AB23" s="122"/>
      <c r="AC23" s="122"/>
      <c r="AD23" s="122" t="s">
        <v>398</v>
      </c>
      <c r="AE23" s="244"/>
      <c r="AF23" s="248"/>
      <c r="AG23" s="247"/>
      <c r="AH23" s="122"/>
      <c r="AI23" s="122" t="s">
        <v>510</v>
      </c>
      <c r="AJ23" s="122" t="s">
        <v>419</v>
      </c>
      <c r="AK23" s="122" t="s">
        <v>431</v>
      </c>
      <c r="AL23" s="122" t="s">
        <v>444</v>
      </c>
      <c r="AM23" s="122" t="s">
        <v>445</v>
      </c>
      <c r="AN23" s="122"/>
      <c r="AO23" s="122" t="s">
        <v>444</v>
      </c>
      <c r="AP23" s="122" t="s">
        <v>531</v>
      </c>
      <c r="AQ23" s="122" t="s">
        <v>532</v>
      </c>
      <c r="AR23" s="122" t="s">
        <v>552</v>
      </c>
      <c r="AS23" s="122" t="s">
        <v>553</v>
      </c>
      <c r="AT23" s="122" t="s">
        <v>598</v>
      </c>
      <c r="AU23" s="122"/>
      <c r="AV23" s="122" t="s">
        <v>621</v>
      </c>
      <c r="AW23" s="122" t="s">
        <v>622</v>
      </c>
      <c r="AX23" s="122"/>
      <c r="AY23" s="122"/>
      <c r="AZ23" s="122" t="s">
        <v>355</v>
      </c>
      <c r="BA23" s="122"/>
      <c r="BB23" s="122" t="s">
        <v>305</v>
      </c>
      <c r="BC23" s="122" t="s">
        <v>640</v>
      </c>
    </row>
    <row r="24" spans="2:55" ht="57">
      <c r="B24" s="358"/>
      <c r="C24" s="345"/>
      <c r="D24" s="123"/>
      <c r="E24" s="123" t="s">
        <v>34</v>
      </c>
      <c r="F24" s="123"/>
      <c r="G24" s="123"/>
      <c r="H24" s="123" t="s">
        <v>673</v>
      </c>
      <c r="I24" s="123" t="s">
        <v>678</v>
      </c>
      <c r="J24" s="123"/>
      <c r="K24" s="123"/>
      <c r="L24" s="123" t="s">
        <v>170</v>
      </c>
      <c r="M24" s="123"/>
      <c r="N24" s="123"/>
      <c r="O24" s="123"/>
      <c r="P24" s="123"/>
      <c r="Q24" s="123" t="s">
        <v>323</v>
      </c>
      <c r="R24" s="123"/>
      <c r="S24" s="123" t="s">
        <v>707</v>
      </c>
      <c r="T24" s="123"/>
      <c r="U24" s="278" t="s">
        <v>333</v>
      </c>
      <c r="V24" s="123"/>
      <c r="W24" s="123" t="s">
        <v>574</v>
      </c>
      <c r="X24" s="123"/>
      <c r="Y24" s="123"/>
      <c r="Z24" s="123"/>
      <c r="AA24" s="123"/>
      <c r="AB24" s="123"/>
      <c r="AC24" s="123"/>
      <c r="AD24" s="123" t="s">
        <v>189</v>
      </c>
      <c r="AE24" s="245"/>
      <c r="AF24" s="248"/>
      <c r="AG24" s="245"/>
      <c r="AH24" s="123"/>
      <c r="AI24" s="123" t="s">
        <v>79</v>
      </c>
      <c r="AJ24" s="123" t="s">
        <v>414</v>
      </c>
      <c r="AK24" s="123" t="s">
        <v>429</v>
      </c>
      <c r="AL24" s="123" t="s">
        <v>233</v>
      </c>
      <c r="AM24" s="123" t="s">
        <v>231</v>
      </c>
      <c r="AN24" s="123"/>
      <c r="AO24" s="123" t="s">
        <v>465</v>
      </c>
      <c r="AP24" s="123" t="s">
        <v>160</v>
      </c>
      <c r="AQ24" s="123" t="s">
        <v>527</v>
      </c>
      <c r="AR24" s="123"/>
      <c r="AS24" s="123" t="s">
        <v>554</v>
      </c>
      <c r="AT24" s="123" t="s">
        <v>600</v>
      </c>
      <c r="AU24" s="123"/>
      <c r="AV24" s="123" t="s">
        <v>623</v>
      </c>
      <c r="AW24" s="123" t="s">
        <v>624</v>
      </c>
      <c r="AX24" s="123"/>
      <c r="AY24" s="123"/>
      <c r="AZ24" s="123" t="s">
        <v>354</v>
      </c>
      <c r="BA24" s="123"/>
      <c r="BB24" s="123"/>
      <c r="BC24" s="123" t="s">
        <v>249</v>
      </c>
    </row>
    <row r="25" spans="2:55" ht="15" thickBot="1">
      <c r="B25" s="358"/>
      <c r="C25" s="346"/>
      <c r="D25" s="123" t="s">
        <v>727</v>
      </c>
      <c r="E25" s="123">
        <v>24</v>
      </c>
      <c r="F25" s="123"/>
      <c r="G25" s="123"/>
      <c r="H25" s="123" t="s">
        <v>727</v>
      </c>
      <c r="I25" s="123" t="s">
        <v>679</v>
      </c>
      <c r="J25" s="123"/>
      <c r="K25" s="123"/>
      <c r="L25" s="123" t="s">
        <v>743</v>
      </c>
      <c r="M25" s="123"/>
      <c r="N25" s="218"/>
      <c r="O25" s="123"/>
      <c r="P25" s="123" t="s">
        <v>727</v>
      </c>
      <c r="Q25" s="123"/>
      <c r="R25" s="123" t="s">
        <v>467</v>
      </c>
      <c r="S25" s="123" t="s">
        <v>708</v>
      </c>
      <c r="T25" s="123" t="s">
        <v>727</v>
      </c>
      <c r="U25" s="339" t="s">
        <v>729</v>
      </c>
      <c r="V25" s="123"/>
      <c r="W25" s="123"/>
      <c r="X25" s="123"/>
      <c r="Y25" s="123"/>
      <c r="Z25" s="123"/>
      <c r="AA25" s="218"/>
      <c r="AB25" s="218"/>
      <c r="AC25" s="123"/>
      <c r="AD25" s="123"/>
      <c r="AE25" s="245"/>
      <c r="AF25" s="248"/>
      <c r="AG25" s="246"/>
      <c r="AH25" s="123"/>
      <c r="AI25" s="123" t="s">
        <v>511</v>
      </c>
      <c r="AJ25" s="123" t="s">
        <v>415</v>
      </c>
      <c r="AK25" s="123"/>
      <c r="AL25" s="123">
        <v>18</v>
      </c>
      <c r="AM25" s="123"/>
      <c r="AN25" s="123"/>
      <c r="AO25" s="123"/>
      <c r="AP25" s="123" t="s">
        <v>530</v>
      </c>
      <c r="AQ25" s="123" t="s">
        <v>533</v>
      </c>
      <c r="AR25" s="123"/>
      <c r="AS25" s="123" t="s">
        <v>555</v>
      </c>
      <c r="AT25" s="123"/>
      <c r="AU25" s="123"/>
      <c r="AV25" s="123"/>
      <c r="AW25" s="123"/>
      <c r="AX25" s="123"/>
      <c r="AY25" s="123"/>
      <c r="AZ25" s="123"/>
      <c r="BA25" s="123"/>
      <c r="BB25" s="112" t="s">
        <v>728</v>
      </c>
      <c r="BC25" s="123"/>
    </row>
    <row r="26" spans="2:55" s="101" customFormat="1" ht="57">
      <c r="B26" s="358"/>
      <c r="C26" s="344">
        <v>0.66666666666666663</v>
      </c>
      <c r="D26" s="122"/>
      <c r="E26" s="122"/>
      <c r="F26" s="122"/>
      <c r="G26" s="122"/>
      <c r="H26" s="122"/>
      <c r="I26" s="122"/>
      <c r="J26" s="122"/>
      <c r="K26" s="122"/>
      <c r="L26" s="122" t="s">
        <v>375</v>
      </c>
      <c r="M26" s="122"/>
      <c r="N26" s="122"/>
      <c r="O26" s="122"/>
      <c r="P26" s="122"/>
      <c r="Q26" s="122"/>
      <c r="R26" s="122"/>
      <c r="S26" s="122" t="s">
        <v>709</v>
      </c>
      <c r="T26" s="122" t="s">
        <v>334</v>
      </c>
      <c r="U26" s="277"/>
      <c r="V26" s="122"/>
      <c r="W26" s="122" t="s">
        <v>576</v>
      </c>
      <c r="X26" s="122"/>
      <c r="Y26" s="122"/>
      <c r="Z26" s="122"/>
      <c r="AA26" s="122"/>
      <c r="AB26" s="122"/>
      <c r="AC26" s="122"/>
      <c r="AD26" s="248"/>
      <c r="AE26" s="244"/>
      <c r="AF26" s="248"/>
      <c r="AG26" s="247"/>
      <c r="AH26" s="122"/>
      <c r="AI26" s="122" t="s">
        <v>510</v>
      </c>
      <c r="AJ26" s="122" t="s">
        <v>419</v>
      </c>
      <c r="AK26" s="122" t="s">
        <v>431</v>
      </c>
      <c r="AL26" s="122"/>
      <c r="AM26" s="122"/>
      <c r="AN26" s="122"/>
      <c r="AO26" s="122"/>
      <c r="AP26" s="122" t="s">
        <v>531</v>
      </c>
      <c r="AQ26" s="122" t="s">
        <v>532</v>
      </c>
      <c r="AR26" s="122"/>
      <c r="AS26" s="122" t="s">
        <v>456</v>
      </c>
      <c r="AT26" s="122"/>
      <c r="AU26" s="122"/>
      <c r="AV26" s="122"/>
      <c r="AW26" s="122"/>
      <c r="AX26" s="122"/>
      <c r="AY26" s="122"/>
      <c r="AZ26" s="122"/>
      <c r="BA26" s="122"/>
      <c r="BB26" s="122"/>
      <c r="BC26" s="122" t="s">
        <v>640</v>
      </c>
    </row>
    <row r="27" spans="2:55" ht="85.5">
      <c r="B27" s="358"/>
      <c r="C27" s="345"/>
      <c r="D27" s="123"/>
      <c r="E27" s="123"/>
      <c r="F27" s="123"/>
      <c r="G27" s="123"/>
      <c r="H27" s="123"/>
      <c r="I27" s="123"/>
      <c r="J27" s="123"/>
      <c r="K27" s="123"/>
      <c r="L27" s="123" t="s">
        <v>170</v>
      </c>
      <c r="M27" s="123"/>
      <c r="N27" s="123"/>
      <c r="O27" s="123"/>
      <c r="P27" s="123"/>
      <c r="Q27" s="123"/>
      <c r="R27" s="123"/>
      <c r="S27" s="123" t="s">
        <v>710</v>
      </c>
      <c r="T27" s="123" t="s">
        <v>335</v>
      </c>
      <c r="U27" s="278"/>
      <c r="V27" s="123"/>
      <c r="W27" s="123" t="s">
        <v>574</v>
      </c>
      <c r="X27" s="123"/>
      <c r="Y27" s="123"/>
      <c r="Z27" s="123"/>
      <c r="AA27" s="123"/>
      <c r="AB27" s="123"/>
      <c r="AC27" s="123"/>
      <c r="AD27" s="248"/>
      <c r="AE27" s="245"/>
      <c r="AF27" s="248"/>
      <c r="AG27" s="245"/>
      <c r="AH27" s="123"/>
      <c r="AI27" s="123" t="s">
        <v>79</v>
      </c>
      <c r="AJ27" s="123" t="s">
        <v>414</v>
      </c>
      <c r="AK27" s="123" t="s">
        <v>429</v>
      </c>
      <c r="AL27" s="123"/>
      <c r="AM27" s="123"/>
      <c r="AN27" s="123"/>
      <c r="AO27" s="123"/>
      <c r="AP27" s="123" t="s">
        <v>160</v>
      </c>
      <c r="AQ27" s="123" t="s">
        <v>527</v>
      </c>
      <c r="AR27" s="123"/>
      <c r="AS27" s="123" t="s">
        <v>554</v>
      </c>
      <c r="AT27" s="123"/>
      <c r="AU27" s="123"/>
      <c r="AV27" s="123"/>
      <c r="AW27" s="123"/>
      <c r="AX27" s="123"/>
      <c r="AY27" s="123"/>
      <c r="AZ27" s="123"/>
      <c r="BA27" s="123"/>
      <c r="BB27" s="123"/>
      <c r="BC27" s="123" t="s">
        <v>249</v>
      </c>
    </row>
    <row r="28" spans="2:55" ht="15" thickBot="1">
      <c r="B28" s="358"/>
      <c r="C28" s="351"/>
      <c r="D28" s="123"/>
      <c r="E28" s="123"/>
      <c r="F28" s="123"/>
      <c r="G28" s="123"/>
      <c r="H28" s="123"/>
      <c r="I28" s="123"/>
      <c r="J28" s="123"/>
      <c r="K28" s="123"/>
      <c r="L28" s="123" t="s">
        <v>743</v>
      </c>
      <c r="M28" s="123"/>
      <c r="N28" s="218"/>
      <c r="O28" s="123"/>
      <c r="P28" s="123"/>
      <c r="Q28" s="123"/>
      <c r="R28" s="123"/>
      <c r="S28" s="123" t="s">
        <v>711</v>
      </c>
      <c r="T28" s="123" t="s">
        <v>330</v>
      </c>
      <c r="U28" s="278"/>
      <c r="V28" s="123"/>
      <c r="W28" s="123"/>
      <c r="X28" s="123"/>
      <c r="Y28" s="123"/>
      <c r="Z28" s="123"/>
      <c r="AA28" s="123"/>
      <c r="AB28" s="218"/>
      <c r="AC28" s="123"/>
      <c r="AD28" s="248"/>
      <c r="AE28" s="245"/>
      <c r="AF28" s="248"/>
      <c r="AG28" s="246"/>
      <c r="AH28" s="123"/>
      <c r="AI28" s="123" t="s">
        <v>511</v>
      </c>
      <c r="AJ28" s="123"/>
      <c r="AK28" s="123"/>
      <c r="AL28" s="123"/>
      <c r="AM28" s="123"/>
      <c r="AN28" s="123"/>
      <c r="AO28" s="123"/>
      <c r="AP28" s="123" t="s">
        <v>534</v>
      </c>
      <c r="AQ28" s="123" t="s">
        <v>533</v>
      </c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</row>
    <row r="29" spans="2:55" s="101" customFormat="1" ht="29.25" thickTop="1">
      <c r="B29" s="358"/>
      <c r="C29" s="352">
        <v>0.70833333333333337</v>
      </c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 t="s">
        <v>306</v>
      </c>
      <c r="Q29" s="122"/>
      <c r="R29" s="122"/>
      <c r="S29" s="122"/>
      <c r="T29" s="122"/>
      <c r="U29" s="277"/>
      <c r="V29" s="122"/>
      <c r="W29" s="122"/>
      <c r="X29" s="122"/>
      <c r="Y29" s="122"/>
      <c r="Z29" s="122"/>
      <c r="AA29" s="122"/>
      <c r="AB29" s="122"/>
      <c r="AC29" s="122"/>
      <c r="AD29" s="122"/>
      <c r="AE29" s="244"/>
      <c r="AF29" s="122"/>
      <c r="AG29" s="122"/>
      <c r="AH29" s="122"/>
      <c r="AI29" s="122"/>
      <c r="AJ29" s="122"/>
      <c r="AK29" s="122"/>
      <c r="AL29" s="122"/>
      <c r="AM29" s="122" t="s">
        <v>446</v>
      </c>
      <c r="AN29" s="122"/>
      <c r="AO29" s="122"/>
      <c r="AP29" s="122" t="s">
        <v>535</v>
      </c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 t="s">
        <v>306</v>
      </c>
      <c r="BC29" s="122"/>
    </row>
    <row r="30" spans="2:55" ht="28.5">
      <c r="B30" s="358"/>
      <c r="C30" s="35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278"/>
      <c r="V30" s="278"/>
      <c r="W30" s="123"/>
      <c r="X30" s="123"/>
      <c r="Y30" s="123"/>
      <c r="Z30" s="123"/>
      <c r="AA30" s="123"/>
      <c r="AB30" s="123"/>
      <c r="AC30" s="123"/>
      <c r="AD30" s="123"/>
      <c r="AE30" s="245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 t="s">
        <v>535</v>
      </c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</row>
    <row r="31" spans="2:55">
      <c r="B31" s="358"/>
      <c r="C31" s="354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 t="s">
        <v>304</v>
      </c>
      <c r="Q31" s="123"/>
      <c r="R31" s="123"/>
      <c r="S31" s="123"/>
      <c r="T31" s="123"/>
      <c r="U31" s="278"/>
      <c r="V31" s="123"/>
      <c r="W31" s="123"/>
      <c r="X31" s="123"/>
      <c r="Y31" s="123"/>
      <c r="Z31" s="123"/>
      <c r="AA31" s="123"/>
      <c r="AB31" s="123"/>
      <c r="AC31" s="123"/>
      <c r="AD31" s="123"/>
      <c r="AE31" s="245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</row>
    <row r="32" spans="2:55" s="101" customFormat="1" ht="28.5">
      <c r="B32" s="358"/>
      <c r="C32" s="355">
        <v>0.75</v>
      </c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 t="s">
        <v>306</v>
      </c>
      <c r="Q32" s="122"/>
      <c r="R32" s="122"/>
      <c r="S32" s="122"/>
      <c r="T32" s="122"/>
      <c r="U32" s="277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 t="s">
        <v>447</v>
      </c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 t="s">
        <v>306</v>
      </c>
      <c r="BC32" s="122"/>
    </row>
    <row r="33" spans="2:55">
      <c r="B33" s="358"/>
      <c r="C33" s="35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278"/>
      <c r="V33" s="278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</row>
    <row r="34" spans="2:55">
      <c r="B34" s="358"/>
      <c r="C34" s="354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 t="s">
        <v>304</v>
      </c>
      <c r="Q34" s="123"/>
      <c r="R34" s="123"/>
      <c r="S34" s="123"/>
      <c r="T34" s="123"/>
      <c r="U34" s="278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</row>
    <row r="35" spans="2:55" s="101" customFormat="1">
      <c r="B35" s="358"/>
      <c r="C35" s="347">
        <v>0.79166666666666663</v>
      </c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277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 t="s">
        <v>448</v>
      </c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</row>
    <row r="36" spans="2:55">
      <c r="B36" s="358"/>
      <c r="C36" s="348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278"/>
      <c r="V36" s="278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</row>
    <row r="37" spans="2:55">
      <c r="B37" s="358"/>
      <c r="C37" s="349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278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</row>
    <row r="38" spans="2:55" s="101" customFormat="1">
      <c r="B38" s="358"/>
      <c r="C38" s="347">
        <v>0.83333333333333337</v>
      </c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277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</row>
    <row r="39" spans="2:55">
      <c r="B39" s="358"/>
      <c r="C39" s="348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278"/>
      <c r="V39" s="278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</row>
    <row r="40" spans="2:55">
      <c r="B40" s="358"/>
      <c r="C40" s="349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278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</row>
    <row r="41" spans="2:55" s="101" customFormat="1">
      <c r="B41" s="358"/>
      <c r="C41" s="347">
        <v>0.875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277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</row>
    <row r="42" spans="2:55">
      <c r="B42" s="359"/>
      <c r="C42" s="348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278"/>
      <c r="V42" s="278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</row>
    <row r="43" spans="2:55">
      <c r="B43" s="359"/>
      <c r="C43" s="349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278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</row>
    <row r="44" spans="2:55" s="101" customFormat="1">
      <c r="B44" s="359"/>
      <c r="C44" s="347">
        <v>0.91666666666666663</v>
      </c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277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</row>
    <row r="45" spans="2:55">
      <c r="B45" s="359"/>
      <c r="C45" s="348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278"/>
      <c r="V45" s="278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3"/>
      <c r="BC45" s="123"/>
    </row>
    <row r="46" spans="2:55" ht="15" thickBot="1">
      <c r="B46" s="360"/>
      <c r="C46" s="350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278"/>
      <c r="V46" s="278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3"/>
      <c r="AW46" s="123"/>
      <c r="AX46" s="123"/>
      <c r="AY46" s="123"/>
      <c r="AZ46" s="123"/>
      <c r="BA46" s="123"/>
      <c r="BB46" s="123"/>
      <c r="BC46" s="123"/>
    </row>
    <row r="47" spans="2:55" s="101" customFormat="1" ht="57">
      <c r="B47" s="356" t="s">
        <v>3</v>
      </c>
      <c r="C47" s="361">
        <v>0.35416666666666669</v>
      </c>
      <c r="D47" s="122" t="s">
        <v>488</v>
      </c>
      <c r="E47" s="240"/>
      <c r="F47" s="240"/>
      <c r="G47" s="249"/>
      <c r="H47" s="122" t="s">
        <v>660</v>
      </c>
      <c r="I47" s="122" t="s">
        <v>666</v>
      </c>
      <c r="J47" s="122"/>
      <c r="K47" s="122"/>
      <c r="L47" s="122" t="s">
        <v>334</v>
      </c>
      <c r="M47" s="122" t="s">
        <v>334</v>
      </c>
      <c r="N47" s="122"/>
      <c r="O47" s="122"/>
      <c r="P47" s="122"/>
      <c r="Q47" s="122" t="s">
        <v>316</v>
      </c>
      <c r="R47" s="122" t="s">
        <v>712</v>
      </c>
      <c r="S47" s="122" t="s">
        <v>713</v>
      </c>
      <c r="T47" s="277"/>
      <c r="U47" s="122"/>
      <c r="V47" s="122" t="s">
        <v>577</v>
      </c>
      <c r="W47" s="122"/>
      <c r="X47" s="122"/>
      <c r="Y47" s="122"/>
      <c r="Z47" s="122"/>
      <c r="AA47" s="122"/>
      <c r="AB47" s="122"/>
      <c r="AC47" s="122"/>
      <c r="AD47" s="249"/>
      <c r="AE47" s="244"/>
      <c r="AF47" s="249"/>
      <c r="AG47" s="249"/>
      <c r="AH47" s="122" t="s">
        <v>512</v>
      </c>
      <c r="AI47" s="122" t="s">
        <v>513</v>
      </c>
      <c r="AJ47" s="122" t="s">
        <v>420</v>
      </c>
      <c r="AK47" s="249" t="s">
        <v>434</v>
      </c>
      <c r="AL47" s="122"/>
      <c r="AM47" s="122"/>
      <c r="AN47" s="122"/>
      <c r="AO47" s="122" t="s">
        <v>371</v>
      </c>
      <c r="AP47" s="122" t="s">
        <v>456</v>
      </c>
      <c r="AQ47" s="122"/>
      <c r="AR47" s="122" t="s">
        <v>556</v>
      </c>
      <c r="AS47" s="122" t="s">
        <v>557</v>
      </c>
      <c r="AT47" s="122"/>
      <c r="AU47" s="122"/>
      <c r="AV47" s="122"/>
      <c r="AW47" s="122"/>
      <c r="AX47" s="122"/>
      <c r="AY47" s="122"/>
      <c r="AZ47" s="122"/>
      <c r="BA47" s="122"/>
      <c r="BB47" s="122"/>
      <c r="BC47" s="122"/>
    </row>
    <row r="48" spans="2:55" ht="42.75">
      <c r="B48" s="357"/>
      <c r="C48" s="345"/>
      <c r="D48" s="123" t="s">
        <v>32</v>
      </c>
      <c r="E48" s="123"/>
      <c r="F48" s="123"/>
      <c r="G48" s="245"/>
      <c r="H48" s="123" t="s">
        <v>680</v>
      </c>
      <c r="I48" s="123" t="s">
        <v>176</v>
      </c>
      <c r="J48" s="123"/>
      <c r="K48" s="123"/>
      <c r="L48" s="123" t="s">
        <v>170</v>
      </c>
      <c r="M48" s="123" t="s">
        <v>170</v>
      </c>
      <c r="N48" s="123"/>
      <c r="O48" s="123"/>
      <c r="P48" s="123"/>
      <c r="Q48" s="123" t="s">
        <v>315</v>
      </c>
      <c r="R48" s="123" t="s">
        <v>714</v>
      </c>
      <c r="S48" s="123" t="s">
        <v>710</v>
      </c>
      <c r="T48" s="123"/>
      <c r="U48" s="123"/>
      <c r="V48" s="123" t="s">
        <v>572</v>
      </c>
      <c r="W48" s="123"/>
      <c r="X48" s="123"/>
      <c r="Y48" s="123"/>
      <c r="Z48" s="123"/>
      <c r="AA48" s="123"/>
      <c r="AB48" s="123"/>
      <c r="AC48" s="123"/>
      <c r="AD48" s="246"/>
      <c r="AE48" s="245"/>
      <c r="AF48" s="246"/>
      <c r="AG48" s="245"/>
      <c r="AH48" s="123" t="s">
        <v>38</v>
      </c>
      <c r="AI48" s="123" t="s">
        <v>79</v>
      </c>
      <c r="AJ48" s="123" t="s">
        <v>421</v>
      </c>
      <c r="AK48" s="245" t="s">
        <v>424</v>
      </c>
      <c r="AL48" s="123"/>
      <c r="AM48" s="123"/>
      <c r="AN48" s="123"/>
      <c r="AO48" s="123" t="s">
        <v>466</v>
      </c>
      <c r="AP48" s="123" t="s">
        <v>536</v>
      </c>
      <c r="AQ48" s="123"/>
      <c r="AR48" s="123" t="s">
        <v>551</v>
      </c>
      <c r="AS48" s="123" t="s">
        <v>558</v>
      </c>
      <c r="AT48" s="123"/>
      <c r="AU48" s="123"/>
      <c r="AV48" s="123"/>
      <c r="AW48" s="123"/>
      <c r="AX48" s="123"/>
      <c r="AY48" s="123"/>
      <c r="AZ48" s="123"/>
      <c r="BA48" s="123"/>
      <c r="BB48" s="123"/>
      <c r="BC48" s="123"/>
    </row>
    <row r="49" spans="1:55" ht="15" thickBot="1">
      <c r="B49" s="357"/>
      <c r="C49" s="346"/>
      <c r="D49" s="218" t="s">
        <v>489</v>
      </c>
      <c r="E49" s="123"/>
      <c r="F49" s="218"/>
      <c r="G49" s="245"/>
      <c r="H49" s="218"/>
      <c r="I49" s="218" t="s">
        <v>679</v>
      </c>
      <c r="J49" s="123"/>
      <c r="K49" s="123"/>
      <c r="L49" s="123"/>
      <c r="M49" s="123"/>
      <c r="N49" s="123"/>
      <c r="O49" s="123"/>
      <c r="P49" s="218"/>
      <c r="Q49" s="218" t="s">
        <v>731</v>
      </c>
      <c r="R49" s="218" t="s">
        <v>711</v>
      </c>
      <c r="S49" s="218"/>
      <c r="T49" s="123"/>
      <c r="U49" s="123"/>
      <c r="V49" s="218"/>
      <c r="W49" s="218"/>
      <c r="X49" s="123"/>
      <c r="Y49" s="218"/>
      <c r="Z49" s="218"/>
      <c r="AA49" s="218"/>
      <c r="AB49" s="123"/>
      <c r="AC49" s="123"/>
      <c r="AD49" s="245"/>
      <c r="AE49" s="245"/>
      <c r="AF49" s="245"/>
      <c r="AG49" s="245"/>
      <c r="AH49" s="123" t="s">
        <v>509</v>
      </c>
      <c r="AI49" s="218" t="s">
        <v>511</v>
      </c>
      <c r="AJ49" s="218" t="s">
        <v>415</v>
      </c>
      <c r="AK49" s="245"/>
      <c r="AL49" s="123"/>
      <c r="AM49" s="123"/>
      <c r="AN49" s="123"/>
      <c r="AO49" s="123" t="s">
        <v>467</v>
      </c>
      <c r="AP49" s="123" t="s">
        <v>467</v>
      </c>
      <c r="AQ49" s="123"/>
      <c r="AR49" s="123" t="s">
        <v>555</v>
      </c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</row>
    <row r="50" spans="1:55" s="101" customFormat="1" ht="57">
      <c r="B50" s="358"/>
      <c r="C50" s="344">
        <v>0.39583333333333331</v>
      </c>
      <c r="D50" s="122" t="s">
        <v>488</v>
      </c>
      <c r="E50" s="240"/>
      <c r="F50" s="122"/>
      <c r="G50" s="249"/>
      <c r="H50" s="122" t="s">
        <v>660</v>
      </c>
      <c r="I50" s="122" t="s">
        <v>667</v>
      </c>
      <c r="J50" s="122"/>
      <c r="K50" s="122"/>
      <c r="L50" s="122" t="s">
        <v>376</v>
      </c>
      <c r="M50" s="122" t="s">
        <v>377</v>
      </c>
      <c r="N50" s="122"/>
      <c r="O50" s="122"/>
      <c r="P50" s="122"/>
      <c r="Q50" s="122" t="s">
        <v>316</v>
      </c>
      <c r="R50" s="122" t="s">
        <v>712</v>
      </c>
      <c r="S50" s="122" t="s">
        <v>713</v>
      </c>
      <c r="T50" s="277" t="s">
        <v>336</v>
      </c>
      <c r="U50" s="122" t="s">
        <v>337</v>
      </c>
      <c r="V50" s="122" t="s">
        <v>577</v>
      </c>
      <c r="W50" s="122" t="s">
        <v>578</v>
      </c>
      <c r="X50" s="122"/>
      <c r="Y50" s="122"/>
      <c r="Z50" s="122"/>
      <c r="AA50" s="122"/>
      <c r="AB50" s="122"/>
      <c r="AC50" s="122"/>
      <c r="AD50" s="122" t="s">
        <v>399</v>
      </c>
      <c r="AE50" s="244" t="s">
        <v>400</v>
      </c>
      <c r="AF50" s="249"/>
      <c r="AG50" s="249"/>
      <c r="AH50" s="122" t="s">
        <v>512</v>
      </c>
      <c r="AI50" s="122" t="s">
        <v>513</v>
      </c>
      <c r="AJ50" s="122" t="s">
        <v>420</v>
      </c>
      <c r="AK50" s="249" t="s">
        <v>434</v>
      </c>
      <c r="AL50" s="122" t="s">
        <v>449</v>
      </c>
      <c r="AM50" s="122"/>
      <c r="AN50" s="122"/>
      <c r="AO50" s="122" t="s">
        <v>371</v>
      </c>
      <c r="AP50" s="122" t="s">
        <v>525</v>
      </c>
      <c r="AQ50" s="122"/>
      <c r="AR50" s="122" t="s">
        <v>556</v>
      </c>
      <c r="AS50" s="122" t="s">
        <v>557</v>
      </c>
      <c r="AT50" s="122" t="s">
        <v>602</v>
      </c>
      <c r="AU50" s="122"/>
      <c r="AV50" s="122"/>
      <c r="AW50" s="122" t="s">
        <v>625</v>
      </c>
      <c r="AX50" s="122"/>
      <c r="AY50" s="122"/>
      <c r="AZ50" s="122" t="s">
        <v>356</v>
      </c>
      <c r="BA50" s="122"/>
      <c r="BB50" s="122" t="s">
        <v>641</v>
      </c>
      <c r="BC50" s="122" t="s">
        <v>642</v>
      </c>
    </row>
    <row r="51" spans="1:55" ht="57">
      <c r="B51" s="358"/>
      <c r="C51" s="345"/>
      <c r="D51" s="123" t="s">
        <v>32</v>
      </c>
      <c r="E51" s="123"/>
      <c r="F51" s="123"/>
      <c r="G51" s="245"/>
      <c r="H51" s="123" t="s">
        <v>680</v>
      </c>
      <c r="I51" s="123" t="s">
        <v>681</v>
      </c>
      <c r="J51" s="123"/>
      <c r="K51" s="123"/>
      <c r="L51" s="123" t="s">
        <v>139</v>
      </c>
      <c r="M51" s="123" t="s">
        <v>378</v>
      </c>
      <c r="N51" s="123"/>
      <c r="O51" s="123"/>
      <c r="P51" s="123"/>
      <c r="Q51" s="123" t="s">
        <v>315</v>
      </c>
      <c r="R51" s="123" t="s">
        <v>714</v>
      </c>
      <c r="S51" s="123" t="s">
        <v>710</v>
      </c>
      <c r="T51" s="123" t="s">
        <v>183</v>
      </c>
      <c r="U51" s="123" t="s">
        <v>338</v>
      </c>
      <c r="V51" s="123" t="s">
        <v>572</v>
      </c>
      <c r="W51" s="123" t="s">
        <v>579</v>
      </c>
      <c r="X51" s="123"/>
      <c r="Y51" s="123"/>
      <c r="Z51" s="123"/>
      <c r="AA51" s="123"/>
      <c r="AB51" s="123"/>
      <c r="AC51" s="123"/>
      <c r="AD51" s="123" t="s">
        <v>189</v>
      </c>
      <c r="AE51" s="245" t="s">
        <v>39</v>
      </c>
      <c r="AF51" s="246"/>
      <c r="AG51" s="245"/>
      <c r="AH51" s="123" t="s">
        <v>38</v>
      </c>
      <c r="AI51" s="123" t="s">
        <v>79</v>
      </c>
      <c r="AJ51" s="123" t="s">
        <v>421</v>
      </c>
      <c r="AK51" s="245" t="s">
        <v>424</v>
      </c>
      <c r="AL51" s="123" t="s">
        <v>450</v>
      </c>
      <c r="AM51" s="123"/>
      <c r="AN51" s="123"/>
      <c r="AO51" s="123" t="s">
        <v>466</v>
      </c>
      <c r="AP51" s="123" t="s">
        <v>537</v>
      </c>
      <c r="AQ51" s="123"/>
      <c r="AR51" s="123" t="s">
        <v>551</v>
      </c>
      <c r="AS51" s="123" t="s">
        <v>558</v>
      </c>
      <c r="AT51" s="123" t="s">
        <v>597</v>
      </c>
      <c r="AU51" s="123"/>
      <c r="AV51" s="123"/>
      <c r="AW51" s="123" t="s">
        <v>624</v>
      </c>
      <c r="AX51" s="123"/>
      <c r="AY51" s="123"/>
      <c r="AZ51" s="123" t="s">
        <v>357</v>
      </c>
      <c r="BA51" s="123"/>
      <c r="BB51" s="123" t="s">
        <v>251</v>
      </c>
      <c r="BC51" s="123" t="s">
        <v>249</v>
      </c>
    </row>
    <row r="52" spans="1:55" ht="15" thickBot="1">
      <c r="B52" s="358"/>
      <c r="C52" s="346"/>
      <c r="D52" s="218" t="s">
        <v>489</v>
      </c>
      <c r="E52" s="123"/>
      <c r="F52" s="218"/>
      <c r="G52" s="123"/>
      <c r="H52" s="123"/>
      <c r="I52" s="218" t="s">
        <v>730</v>
      </c>
      <c r="J52" s="123"/>
      <c r="K52" s="123"/>
      <c r="L52" s="123" t="s">
        <v>122</v>
      </c>
      <c r="M52" s="338" t="s">
        <v>723</v>
      </c>
      <c r="N52" s="123"/>
      <c r="O52" s="123"/>
      <c r="P52" s="218"/>
      <c r="Q52" s="218" t="s">
        <v>731</v>
      </c>
      <c r="R52" s="218" t="s">
        <v>711</v>
      </c>
      <c r="S52" s="218"/>
      <c r="T52" s="123"/>
      <c r="U52" s="123" t="s">
        <v>732</v>
      </c>
      <c r="V52" s="218"/>
      <c r="W52" s="123"/>
      <c r="X52" s="123"/>
      <c r="Y52" s="218"/>
      <c r="Z52" s="218"/>
      <c r="AA52" s="218"/>
      <c r="AB52" s="123"/>
      <c r="AC52" s="123"/>
      <c r="AD52" s="123">
        <v>16</v>
      </c>
      <c r="AE52" s="123">
        <v>14</v>
      </c>
      <c r="AF52" s="245"/>
      <c r="AG52" s="123"/>
      <c r="AH52" s="123" t="s">
        <v>509</v>
      </c>
      <c r="AI52" s="218" t="s">
        <v>511</v>
      </c>
      <c r="AJ52" s="218" t="s">
        <v>415</v>
      </c>
      <c r="AK52" s="123"/>
      <c r="AL52" s="123"/>
      <c r="AM52" s="123"/>
      <c r="AN52" s="123"/>
      <c r="AO52" s="123" t="s">
        <v>467</v>
      </c>
      <c r="AP52" s="123" t="s">
        <v>534</v>
      </c>
      <c r="AQ52" s="123"/>
      <c r="AR52" s="123" t="s">
        <v>555</v>
      </c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>
        <v>12</v>
      </c>
    </row>
    <row r="53" spans="1:55" s="101" customFormat="1" ht="71.25">
      <c r="B53" s="358"/>
      <c r="C53" s="344">
        <v>0.4375</v>
      </c>
      <c r="D53" s="122" t="s">
        <v>320</v>
      </c>
      <c r="E53" s="122" t="s">
        <v>490</v>
      </c>
      <c r="F53" s="122"/>
      <c r="G53" s="244"/>
      <c r="H53" s="122" t="s">
        <v>660</v>
      </c>
      <c r="I53" s="122" t="s">
        <v>667</v>
      </c>
      <c r="J53" s="122"/>
      <c r="K53" s="122"/>
      <c r="L53" s="122" t="s">
        <v>376</v>
      </c>
      <c r="M53" s="122" t="s">
        <v>379</v>
      </c>
      <c r="N53" s="122"/>
      <c r="O53" s="122"/>
      <c r="P53" s="122" t="s">
        <v>314</v>
      </c>
      <c r="Q53" s="122"/>
      <c r="R53" s="122" t="s">
        <v>712</v>
      </c>
      <c r="S53" s="122" t="s">
        <v>713</v>
      </c>
      <c r="T53" s="122" t="s">
        <v>336</v>
      </c>
      <c r="U53" s="123" t="s">
        <v>337</v>
      </c>
      <c r="V53" s="122" t="s">
        <v>577</v>
      </c>
      <c r="W53" s="122" t="s">
        <v>578</v>
      </c>
      <c r="X53" s="122"/>
      <c r="Y53" s="122"/>
      <c r="Z53" s="122"/>
      <c r="AA53" s="122"/>
      <c r="AB53" s="122"/>
      <c r="AC53" s="122"/>
      <c r="AD53" s="122" t="s">
        <v>399</v>
      </c>
      <c r="AE53" s="244" t="s">
        <v>401</v>
      </c>
      <c r="AF53" s="244"/>
      <c r="AG53" s="247"/>
      <c r="AH53" s="122" t="s">
        <v>512</v>
      </c>
      <c r="AI53" s="122" t="s">
        <v>514</v>
      </c>
      <c r="AJ53" s="244" t="s">
        <v>420</v>
      </c>
      <c r="AK53" s="244" t="s">
        <v>434</v>
      </c>
      <c r="AL53" s="122" t="s">
        <v>449</v>
      </c>
      <c r="AM53" s="122"/>
      <c r="AN53" s="122" t="s">
        <v>468</v>
      </c>
      <c r="AO53" s="122"/>
      <c r="AP53" s="122" t="s">
        <v>525</v>
      </c>
      <c r="AQ53" s="122" t="s">
        <v>538</v>
      </c>
      <c r="AR53" s="122" t="s">
        <v>518</v>
      </c>
      <c r="AS53" s="122" t="s">
        <v>557</v>
      </c>
      <c r="AT53" s="122" t="s">
        <v>602</v>
      </c>
      <c r="AU53" s="122" t="s">
        <v>603</v>
      </c>
      <c r="AV53" s="122" t="s">
        <v>626</v>
      </c>
      <c r="AW53" s="122" t="s">
        <v>625</v>
      </c>
      <c r="AX53" s="122"/>
      <c r="AY53" s="122"/>
      <c r="AZ53" s="122" t="s">
        <v>356</v>
      </c>
      <c r="BA53" s="122"/>
      <c r="BB53" s="122" t="s">
        <v>641</v>
      </c>
      <c r="BC53" s="122" t="s">
        <v>642</v>
      </c>
    </row>
    <row r="54" spans="1:55" ht="29.25" customHeight="1">
      <c r="B54" s="358"/>
      <c r="C54" s="345"/>
      <c r="D54" s="123" t="s">
        <v>34</v>
      </c>
      <c r="E54" s="123" t="s">
        <v>32</v>
      </c>
      <c r="F54" s="123"/>
      <c r="G54" s="245"/>
      <c r="H54" s="123" t="s">
        <v>680</v>
      </c>
      <c r="I54" s="123" t="s">
        <v>681</v>
      </c>
      <c r="J54" s="123"/>
      <c r="K54" s="123"/>
      <c r="L54" s="123" t="s">
        <v>139</v>
      </c>
      <c r="M54" s="123" t="s">
        <v>380</v>
      </c>
      <c r="N54" s="123"/>
      <c r="O54" s="123"/>
      <c r="P54" s="123" t="s">
        <v>315</v>
      </c>
      <c r="Q54" s="123"/>
      <c r="R54" s="123" t="s">
        <v>714</v>
      </c>
      <c r="S54" s="123" t="s">
        <v>710</v>
      </c>
      <c r="T54" s="123" t="s">
        <v>183</v>
      </c>
      <c r="U54" s="123" t="s">
        <v>338</v>
      </c>
      <c r="V54" s="123" t="s">
        <v>572</v>
      </c>
      <c r="W54" s="123" t="s">
        <v>579</v>
      </c>
      <c r="X54" s="123"/>
      <c r="Y54" s="123"/>
      <c r="Z54" s="123"/>
      <c r="AA54" s="123"/>
      <c r="AB54" s="123"/>
      <c r="AC54" s="123"/>
      <c r="AD54" s="123" t="s">
        <v>189</v>
      </c>
      <c r="AE54" s="245" t="s">
        <v>402</v>
      </c>
      <c r="AF54" s="245"/>
      <c r="AG54" s="246"/>
      <c r="AH54" s="123" t="s">
        <v>38</v>
      </c>
      <c r="AI54" s="123" t="s">
        <v>79</v>
      </c>
      <c r="AJ54" s="245" t="s">
        <v>421</v>
      </c>
      <c r="AK54" s="245" t="s">
        <v>424</v>
      </c>
      <c r="AL54" s="123" t="s">
        <v>450</v>
      </c>
      <c r="AM54" s="123"/>
      <c r="AN54" s="123" t="s">
        <v>206</v>
      </c>
      <c r="AO54" s="123"/>
      <c r="AP54" s="123" t="s">
        <v>537</v>
      </c>
      <c r="AQ54" s="123" t="s">
        <v>160</v>
      </c>
      <c r="AR54" s="123" t="s">
        <v>559</v>
      </c>
      <c r="AS54" s="123" t="s">
        <v>558</v>
      </c>
      <c r="AT54" s="123" t="s">
        <v>597</v>
      </c>
      <c r="AU54" s="123" t="s">
        <v>604</v>
      </c>
      <c r="AV54" s="123" t="s">
        <v>627</v>
      </c>
      <c r="AW54" s="123" t="s">
        <v>624</v>
      </c>
      <c r="AX54" s="123"/>
      <c r="AY54" s="123"/>
      <c r="AZ54" s="123" t="s">
        <v>357</v>
      </c>
      <c r="BA54" s="123"/>
      <c r="BB54" s="123" t="s">
        <v>251</v>
      </c>
      <c r="BC54" s="123" t="s">
        <v>249</v>
      </c>
    </row>
    <row r="55" spans="1:55" ht="15" thickBot="1">
      <c r="B55" s="358"/>
      <c r="C55" s="346"/>
      <c r="D55" s="123">
        <v>24</v>
      </c>
      <c r="E55" s="123" t="s">
        <v>489</v>
      </c>
      <c r="F55" s="218"/>
      <c r="G55" s="245"/>
      <c r="H55" s="123"/>
      <c r="I55" s="218" t="s">
        <v>730</v>
      </c>
      <c r="J55" s="123"/>
      <c r="K55" s="123"/>
      <c r="L55" s="123" t="s">
        <v>122</v>
      </c>
      <c r="M55" s="338" t="s">
        <v>723</v>
      </c>
      <c r="N55" s="123"/>
      <c r="O55" s="123"/>
      <c r="P55" s="218" t="s">
        <v>731</v>
      </c>
      <c r="Q55" s="123"/>
      <c r="R55" s="218" t="s">
        <v>711</v>
      </c>
      <c r="S55" s="218"/>
      <c r="T55" s="123"/>
      <c r="U55" s="123" t="s">
        <v>732</v>
      </c>
      <c r="V55" s="218"/>
      <c r="W55" s="123"/>
      <c r="X55" s="123"/>
      <c r="Y55" s="218"/>
      <c r="Z55" s="218"/>
      <c r="AA55" s="218"/>
      <c r="AB55" s="123"/>
      <c r="AC55" s="123"/>
      <c r="AD55" s="123">
        <v>16</v>
      </c>
      <c r="AE55" s="340" t="s">
        <v>733</v>
      </c>
      <c r="AF55" s="245"/>
      <c r="AG55" s="245"/>
      <c r="AH55" s="123" t="s">
        <v>509</v>
      </c>
      <c r="AI55" s="218" t="s">
        <v>511</v>
      </c>
      <c r="AJ55" s="245" t="s">
        <v>415</v>
      </c>
      <c r="AK55" s="245"/>
      <c r="AL55" s="123"/>
      <c r="AM55" s="123"/>
      <c r="AN55" s="123"/>
      <c r="AO55" s="123"/>
      <c r="AP55" s="123" t="s">
        <v>534</v>
      </c>
      <c r="AQ55" s="123" t="s">
        <v>53</v>
      </c>
      <c r="AR55" s="123" t="s">
        <v>555</v>
      </c>
      <c r="AS55" s="123"/>
      <c r="AT55" s="123"/>
      <c r="AU55" s="123">
        <v>18</v>
      </c>
      <c r="AV55" s="123"/>
      <c r="AW55" s="123"/>
      <c r="AX55" s="123"/>
      <c r="AY55" s="123"/>
      <c r="AZ55" s="123"/>
      <c r="BA55" s="123"/>
      <c r="BB55" s="123"/>
      <c r="BC55" s="123">
        <v>12</v>
      </c>
    </row>
    <row r="56" spans="1:55" s="101" customFormat="1" ht="71.25">
      <c r="B56" s="358"/>
      <c r="C56" s="344">
        <v>0.47916666666666669</v>
      </c>
      <c r="D56" s="122" t="s">
        <v>320</v>
      </c>
      <c r="E56" s="122" t="s">
        <v>490</v>
      </c>
      <c r="F56" s="122"/>
      <c r="G56" s="244"/>
      <c r="H56" s="122" t="s">
        <v>661</v>
      </c>
      <c r="I56" s="122" t="s">
        <v>682</v>
      </c>
      <c r="J56" s="122"/>
      <c r="K56" s="122"/>
      <c r="L56" s="122" t="s">
        <v>376</v>
      </c>
      <c r="M56" s="122" t="s">
        <v>379</v>
      </c>
      <c r="N56" s="122"/>
      <c r="O56" s="122"/>
      <c r="P56" s="122" t="s">
        <v>314</v>
      </c>
      <c r="Q56" s="122"/>
      <c r="R56" s="122" t="s">
        <v>712</v>
      </c>
      <c r="S56" s="122" t="s">
        <v>713</v>
      </c>
      <c r="T56" s="122" t="s">
        <v>336</v>
      </c>
      <c r="U56" s="123" t="s">
        <v>337</v>
      </c>
      <c r="V56" s="122" t="s">
        <v>577</v>
      </c>
      <c r="W56" s="122" t="s">
        <v>578</v>
      </c>
      <c r="X56" s="122"/>
      <c r="Y56" s="122"/>
      <c r="Z56" s="122"/>
      <c r="AA56" s="122"/>
      <c r="AB56" s="122"/>
      <c r="AC56" s="122"/>
      <c r="AD56" s="122" t="s">
        <v>399</v>
      </c>
      <c r="AE56" s="244" t="s">
        <v>401</v>
      </c>
      <c r="AF56" s="244"/>
      <c r="AG56" s="247"/>
      <c r="AH56" s="122" t="s">
        <v>512</v>
      </c>
      <c r="AI56" s="122" t="s">
        <v>514</v>
      </c>
      <c r="AJ56" s="244" t="s">
        <v>420</v>
      </c>
      <c r="AK56" s="244" t="s">
        <v>435</v>
      </c>
      <c r="AL56" s="122" t="s">
        <v>449</v>
      </c>
      <c r="AM56" s="122"/>
      <c r="AN56" s="122" t="s">
        <v>468</v>
      </c>
      <c r="AO56" s="122"/>
      <c r="AP56" s="122" t="s">
        <v>525</v>
      </c>
      <c r="AQ56" s="122" t="s">
        <v>538</v>
      </c>
      <c r="AR56" s="122" t="s">
        <v>518</v>
      </c>
      <c r="AS56" s="122"/>
      <c r="AT56" s="122" t="s">
        <v>602</v>
      </c>
      <c r="AU56" s="122" t="s">
        <v>603</v>
      </c>
      <c r="AV56" s="122" t="s">
        <v>626</v>
      </c>
      <c r="AW56" s="122" t="s">
        <v>625</v>
      </c>
      <c r="AX56" s="122"/>
      <c r="AY56" s="122"/>
      <c r="AZ56" s="122" t="s">
        <v>356</v>
      </c>
      <c r="BA56" s="122"/>
      <c r="BB56" s="122" t="s">
        <v>641</v>
      </c>
      <c r="BC56" s="122" t="s">
        <v>642</v>
      </c>
    </row>
    <row r="57" spans="1:55" ht="29.25" customHeight="1">
      <c r="B57" s="358"/>
      <c r="C57" s="345"/>
      <c r="D57" s="123" t="s">
        <v>34</v>
      </c>
      <c r="E57" s="123" t="s">
        <v>32</v>
      </c>
      <c r="F57" s="123"/>
      <c r="G57" s="245"/>
      <c r="H57" s="123" t="s">
        <v>176</v>
      </c>
      <c r="I57" s="123" t="s">
        <v>683</v>
      </c>
      <c r="J57" s="123"/>
      <c r="K57" s="123"/>
      <c r="L57" s="123" t="s">
        <v>139</v>
      </c>
      <c r="M57" s="123" t="s">
        <v>380</v>
      </c>
      <c r="N57" s="123"/>
      <c r="O57" s="123"/>
      <c r="P57" s="123" t="s">
        <v>315</v>
      </c>
      <c r="Q57" s="123"/>
      <c r="R57" s="123" t="s">
        <v>714</v>
      </c>
      <c r="S57" s="123" t="s">
        <v>710</v>
      </c>
      <c r="T57" s="123" t="s">
        <v>183</v>
      </c>
      <c r="U57" s="123" t="s">
        <v>338</v>
      </c>
      <c r="V57" s="123" t="s">
        <v>572</v>
      </c>
      <c r="W57" s="123" t="s">
        <v>579</v>
      </c>
      <c r="X57" s="123"/>
      <c r="Y57" s="123"/>
      <c r="Z57" s="123"/>
      <c r="AA57" s="123"/>
      <c r="AB57" s="123"/>
      <c r="AC57" s="123"/>
      <c r="AD57" s="123" t="s">
        <v>189</v>
      </c>
      <c r="AE57" s="245" t="s">
        <v>402</v>
      </c>
      <c r="AF57" s="245"/>
      <c r="AG57" s="246"/>
      <c r="AH57" s="123" t="s">
        <v>38</v>
      </c>
      <c r="AI57" s="123" t="s">
        <v>79</v>
      </c>
      <c r="AJ57" s="245" t="s">
        <v>421</v>
      </c>
      <c r="AK57" s="245" t="s">
        <v>424</v>
      </c>
      <c r="AL57" s="123" t="s">
        <v>450</v>
      </c>
      <c r="AM57" s="123"/>
      <c r="AN57" s="123" t="s">
        <v>206</v>
      </c>
      <c r="AO57" s="123"/>
      <c r="AP57" s="123" t="s">
        <v>537</v>
      </c>
      <c r="AQ57" s="123" t="s">
        <v>160</v>
      </c>
      <c r="AR57" s="123" t="s">
        <v>559</v>
      </c>
      <c r="AS57" s="123"/>
      <c r="AT57" s="123" t="s">
        <v>597</v>
      </c>
      <c r="AU57" s="123" t="s">
        <v>604</v>
      </c>
      <c r="AV57" s="123" t="s">
        <v>627</v>
      </c>
      <c r="AW57" s="123" t="s">
        <v>624</v>
      </c>
      <c r="AX57" s="123"/>
      <c r="AY57" s="123"/>
      <c r="AZ57" s="123" t="s">
        <v>357</v>
      </c>
      <c r="BA57" s="123"/>
      <c r="BB57" s="123" t="s">
        <v>251</v>
      </c>
      <c r="BC57" s="123" t="s">
        <v>249</v>
      </c>
    </row>
    <row r="58" spans="1:55">
      <c r="B58" s="358"/>
      <c r="C58" s="346"/>
      <c r="D58" s="123">
        <v>24</v>
      </c>
      <c r="E58" s="123" t="s">
        <v>489</v>
      </c>
      <c r="F58" s="218"/>
      <c r="G58" s="245"/>
      <c r="H58" s="123"/>
      <c r="I58" s="218">
        <v>22</v>
      </c>
      <c r="J58" s="123"/>
      <c r="K58" s="123"/>
      <c r="L58" s="123" t="s">
        <v>122</v>
      </c>
      <c r="M58" s="338" t="s">
        <v>723</v>
      </c>
      <c r="N58" s="123"/>
      <c r="O58" s="123"/>
      <c r="P58" s="218" t="s">
        <v>731</v>
      </c>
      <c r="Q58" s="123"/>
      <c r="R58" s="218" t="s">
        <v>711</v>
      </c>
      <c r="S58" s="218"/>
      <c r="T58" s="123"/>
      <c r="U58" s="123" t="s">
        <v>732</v>
      </c>
      <c r="V58" s="218"/>
      <c r="W58" s="123"/>
      <c r="X58" s="123"/>
      <c r="Y58" s="218"/>
      <c r="Z58" s="218"/>
      <c r="AA58" s="218"/>
      <c r="AB58" s="123"/>
      <c r="AC58" s="123"/>
      <c r="AD58" s="123">
        <v>16</v>
      </c>
      <c r="AE58" s="340" t="s">
        <v>733</v>
      </c>
      <c r="AF58" s="245"/>
      <c r="AG58" s="245"/>
      <c r="AH58" s="123" t="s">
        <v>509</v>
      </c>
      <c r="AI58" s="218" t="s">
        <v>511</v>
      </c>
      <c r="AJ58" s="245" t="s">
        <v>415</v>
      </c>
      <c r="AK58" s="245"/>
      <c r="AL58" s="123"/>
      <c r="AM58" s="123"/>
      <c r="AN58" s="123"/>
      <c r="AO58" s="123"/>
      <c r="AP58" s="123" t="s">
        <v>534</v>
      </c>
      <c r="AQ58" s="123" t="s">
        <v>53</v>
      </c>
      <c r="AR58" s="123" t="s">
        <v>555</v>
      </c>
      <c r="AS58" s="123"/>
      <c r="AT58" s="123"/>
      <c r="AU58" s="123">
        <v>18</v>
      </c>
      <c r="AV58" s="123"/>
      <c r="AW58" s="123"/>
      <c r="AX58" s="123"/>
      <c r="AY58" s="123"/>
      <c r="AZ58" s="123"/>
      <c r="BA58" s="123"/>
      <c r="BB58" s="123"/>
      <c r="BC58" s="123">
        <v>12</v>
      </c>
    </row>
    <row r="59" spans="1:55" s="104" customFormat="1" ht="15" thickBot="1">
      <c r="A59" s="103"/>
      <c r="B59" s="358"/>
      <c r="C59" s="98">
        <v>0.5</v>
      </c>
      <c r="D59" s="125"/>
      <c r="E59" s="125"/>
      <c r="F59" s="143"/>
      <c r="G59" s="143"/>
      <c r="H59" s="143"/>
      <c r="I59" s="143"/>
      <c r="J59" s="143"/>
      <c r="K59" s="143"/>
      <c r="L59" s="212"/>
      <c r="M59" s="210"/>
      <c r="N59" s="143"/>
      <c r="O59" s="143"/>
      <c r="P59" s="121"/>
      <c r="Q59" s="215"/>
      <c r="R59" s="121"/>
      <c r="S59" s="215"/>
      <c r="T59" s="293"/>
      <c r="U59" s="281"/>
      <c r="V59" s="124"/>
      <c r="W59" s="141"/>
      <c r="X59" s="143"/>
      <c r="Y59" s="143"/>
      <c r="Z59" s="143"/>
      <c r="AA59" s="143"/>
      <c r="AB59" s="212"/>
      <c r="AC59" s="210"/>
      <c r="AD59" s="143"/>
      <c r="AE59" s="143"/>
      <c r="AF59" s="143"/>
      <c r="AG59" s="143"/>
      <c r="AH59" s="143"/>
      <c r="AI59" s="143"/>
      <c r="AJ59" s="143"/>
      <c r="AK59" s="143"/>
      <c r="AL59" s="143"/>
      <c r="AM59" s="143"/>
      <c r="AN59" s="143"/>
      <c r="AO59" s="143"/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143"/>
    </row>
    <row r="60" spans="1:55" s="101" customFormat="1" ht="42.75">
      <c r="B60" s="358"/>
      <c r="C60" s="344">
        <v>0.54166666666666663</v>
      </c>
      <c r="D60" s="122" t="s">
        <v>491</v>
      </c>
      <c r="E60" s="122" t="s">
        <v>492</v>
      </c>
      <c r="F60" s="244"/>
      <c r="G60" s="244"/>
      <c r="H60" s="122" t="s">
        <v>661</v>
      </c>
      <c r="I60" s="122" t="s">
        <v>668</v>
      </c>
      <c r="J60" s="122"/>
      <c r="K60" s="122"/>
      <c r="L60" s="122" t="s">
        <v>381</v>
      </c>
      <c r="M60" s="122" t="s">
        <v>382</v>
      </c>
      <c r="N60" s="122"/>
      <c r="O60" s="122"/>
      <c r="P60" s="122" t="s">
        <v>318</v>
      </c>
      <c r="Q60" s="122" t="s">
        <v>326</v>
      </c>
      <c r="R60" s="122" t="s">
        <v>715</v>
      </c>
      <c r="S60" s="122" t="s">
        <v>724</v>
      </c>
      <c r="T60" s="292" t="s">
        <v>339</v>
      </c>
      <c r="U60" s="122"/>
      <c r="V60" s="122" t="s">
        <v>580</v>
      </c>
      <c r="W60" s="122" t="s">
        <v>581</v>
      </c>
      <c r="X60" s="122"/>
      <c r="Y60" s="122"/>
      <c r="Z60" s="122"/>
      <c r="AA60" s="122"/>
      <c r="AB60" s="122"/>
      <c r="AC60" s="122"/>
      <c r="AD60" s="122" t="s">
        <v>403</v>
      </c>
      <c r="AE60" s="244" t="s">
        <v>404</v>
      </c>
      <c r="AF60" s="122"/>
      <c r="AG60" s="247"/>
      <c r="AH60" s="122" t="s">
        <v>515</v>
      </c>
      <c r="AI60" s="122" t="s">
        <v>516</v>
      </c>
      <c r="AJ60" s="244" t="s">
        <v>422</v>
      </c>
      <c r="AK60" s="244" t="s">
        <v>435</v>
      </c>
      <c r="AL60" s="122" t="s">
        <v>451</v>
      </c>
      <c r="AM60" s="122" t="s">
        <v>452</v>
      </c>
      <c r="AN60" s="122" t="s">
        <v>469</v>
      </c>
      <c r="AO60" s="122" t="s">
        <v>470</v>
      </c>
      <c r="AP60" s="122" t="s">
        <v>539</v>
      </c>
      <c r="AQ60" s="122" t="s">
        <v>538</v>
      </c>
      <c r="AR60" s="122" t="s">
        <v>560</v>
      </c>
      <c r="AS60" s="122" t="s">
        <v>561</v>
      </c>
      <c r="AT60" s="122" t="s">
        <v>605</v>
      </c>
      <c r="AU60" s="122" t="s">
        <v>606</v>
      </c>
      <c r="AV60" s="122" t="s">
        <v>626</v>
      </c>
      <c r="AW60" s="122"/>
      <c r="AX60" s="122"/>
      <c r="AY60" s="122"/>
      <c r="AZ60" s="122" t="s">
        <v>358</v>
      </c>
      <c r="BA60" s="122" t="s">
        <v>359</v>
      </c>
      <c r="BB60" s="122" t="s">
        <v>643</v>
      </c>
      <c r="BC60" s="122" t="s">
        <v>644</v>
      </c>
    </row>
    <row r="61" spans="1:55" ht="42.75">
      <c r="B61" s="358"/>
      <c r="C61" s="345"/>
      <c r="D61" s="123" t="s">
        <v>32</v>
      </c>
      <c r="E61" s="123" t="s">
        <v>34</v>
      </c>
      <c r="F61" s="123"/>
      <c r="G61" s="245"/>
      <c r="H61" s="123" t="s">
        <v>176</v>
      </c>
      <c r="I61" s="123" t="s">
        <v>683</v>
      </c>
      <c r="J61" s="123"/>
      <c r="K61" s="123"/>
      <c r="L61" s="123" t="s">
        <v>139</v>
      </c>
      <c r="M61" s="123" t="s">
        <v>98</v>
      </c>
      <c r="N61" s="123"/>
      <c r="O61" s="123"/>
      <c r="P61" s="123" t="s">
        <v>319</v>
      </c>
      <c r="Q61" s="123" t="s">
        <v>323</v>
      </c>
      <c r="R61" s="123" t="s">
        <v>714</v>
      </c>
      <c r="S61" s="123" t="s">
        <v>33</v>
      </c>
      <c r="T61" s="123" t="s">
        <v>183</v>
      </c>
      <c r="U61" s="278"/>
      <c r="V61" s="123" t="s">
        <v>574</v>
      </c>
      <c r="W61" s="123" t="s">
        <v>572</v>
      </c>
      <c r="X61" s="123"/>
      <c r="Y61" s="123"/>
      <c r="Z61" s="123"/>
      <c r="AA61" s="123"/>
      <c r="AB61" s="123"/>
      <c r="AC61" s="123"/>
      <c r="AD61" s="123" t="s">
        <v>189</v>
      </c>
      <c r="AE61" s="245" t="s">
        <v>397</v>
      </c>
      <c r="AF61" s="123"/>
      <c r="AG61" s="245"/>
      <c r="AH61" s="123" t="s">
        <v>79</v>
      </c>
      <c r="AI61" s="123" t="s">
        <v>38</v>
      </c>
      <c r="AJ61" s="245" t="s">
        <v>421</v>
      </c>
      <c r="AK61" s="245" t="s">
        <v>424</v>
      </c>
      <c r="AL61" s="123" t="s">
        <v>231</v>
      </c>
      <c r="AM61" s="123" t="s">
        <v>450</v>
      </c>
      <c r="AN61" s="123" t="s">
        <v>464</v>
      </c>
      <c r="AO61" s="123" t="s">
        <v>465</v>
      </c>
      <c r="AP61" s="123" t="s">
        <v>35</v>
      </c>
      <c r="AQ61" s="123" t="s">
        <v>160</v>
      </c>
      <c r="AR61" s="123" t="s">
        <v>550</v>
      </c>
      <c r="AS61" s="123" t="s">
        <v>551</v>
      </c>
      <c r="AT61" s="123" t="s">
        <v>604</v>
      </c>
      <c r="AU61" s="123" t="s">
        <v>597</v>
      </c>
      <c r="AV61" s="123" t="s">
        <v>627</v>
      </c>
      <c r="AW61" s="123"/>
      <c r="AX61" s="123"/>
      <c r="AY61" s="123"/>
      <c r="AZ61" s="123" t="s">
        <v>357</v>
      </c>
      <c r="BA61" s="123" t="s">
        <v>360</v>
      </c>
      <c r="BB61" s="123" t="s">
        <v>249</v>
      </c>
      <c r="BC61" s="123" t="s">
        <v>251</v>
      </c>
    </row>
    <row r="62" spans="1:55" ht="15" thickBot="1">
      <c r="B62" s="358"/>
      <c r="C62" s="346"/>
      <c r="D62" s="123" t="s">
        <v>489</v>
      </c>
      <c r="E62" s="123">
        <v>24</v>
      </c>
      <c r="F62" s="218"/>
      <c r="G62" s="245"/>
      <c r="H62" s="123"/>
      <c r="I62" s="123" t="s">
        <v>679</v>
      </c>
      <c r="J62" s="123"/>
      <c r="K62" s="123"/>
      <c r="L62" s="123" t="s">
        <v>122</v>
      </c>
      <c r="M62" s="218"/>
      <c r="N62" s="123"/>
      <c r="O62" s="123"/>
      <c r="P62" s="123"/>
      <c r="Q62" s="218" t="s">
        <v>731</v>
      </c>
      <c r="R62" s="123" t="s">
        <v>711</v>
      </c>
      <c r="S62" s="123"/>
      <c r="T62" s="123" t="s">
        <v>125</v>
      </c>
      <c r="U62" s="123"/>
      <c r="V62" s="123"/>
      <c r="W62" s="123"/>
      <c r="X62" s="123"/>
      <c r="Y62" s="218"/>
      <c r="Z62" s="123"/>
      <c r="AA62" s="123"/>
      <c r="AB62" s="123"/>
      <c r="AC62" s="218"/>
      <c r="AD62" s="123">
        <v>10</v>
      </c>
      <c r="AE62" s="245"/>
      <c r="AF62" s="123"/>
      <c r="AG62" s="245"/>
      <c r="AH62" s="123" t="s">
        <v>511</v>
      </c>
      <c r="AI62" s="123" t="s">
        <v>509</v>
      </c>
      <c r="AJ62" s="245" t="s">
        <v>415</v>
      </c>
      <c r="AK62" s="245"/>
      <c r="AL62" s="123"/>
      <c r="AM62" s="123">
        <v>4</v>
      </c>
      <c r="AN62" s="123"/>
      <c r="AO62" s="123"/>
      <c r="AP62" s="123" t="s">
        <v>53</v>
      </c>
      <c r="AQ62" s="123" t="s">
        <v>53</v>
      </c>
      <c r="AR62" s="123" t="s">
        <v>555</v>
      </c>
      <c r="AS62" s="123"/>
      <c r="AT62" s="123"/>
      <c r="AU62" s="123">
        <v>18</v>
      </c>
      <c r="AV62" s="123"/>
      <c r="AW62" s="123"/>
      <c r="AX62" s="123"/>
      <c r="AY62" s="123"/>
      <c r="AZ62" s="123"/>
      <c r="BA62" s="123"/>
      <c r="BB62" s="123"/>
      <c r="BC62" s="123">
        <v>7</v>
      </c>
    </row>
    <row r="63" spans="1:55" s="101" customFormat="1" ht="42.75">
      <c r="B63" s="358"/>
      <c r="C63" s="344">
        <v>0.58333333333333337</v>
      </c>
      <c r="D63" s="122" t="s">
        <v>491</v>
      </c>
      <c r="E63" s="122" t="s">
        <v>492</v>
      </c>
      <c r="F63" s="244"/>
      <c r="G63" s="244"/>
      <c r="H63" s="122" t="s">
        <v>662</v>
      </c>
      <c r="I63" s="122" t="s">
        <v>668</v>
      </c>
      <c r="J63" s="122"/>
      <c r="K63" s="122"/>
      <c r="L63" s="122" t="s">
        <v>381</v>
      </c>
      <c r="M63" s="122" t="s">
        <v>382</v>
      </c>
      <c r="N63" s="122"/>
      <c r="O63" s="122"/>
      <c r="P63" s="122" t="s">
        <v>318</v>
      </c>
      <c r="Q63" s="122" t="s">
        <v>326</v>
      </c>
      <c r="R63" s="122" t="s">
        <v>715</v>
      </c>
      <c r="S63" s="122" t="s">
        <v>724</v>
      </c>
      <c r="T63" s="292" t="s">
        <v>339</v>
      </c>
      <c r="U63" s="122"/>
      <c r="V63" s="122" t="s">
        <v>580</v>
      </c>
      <c r="W63" s="122" t="s">
        <v>582</v>
      </c>
      <c r="X63" s="122"/>
      <c r="Y63" s="122"/>
      <c r="Z63" s="122"/>
      <c r="AA63" s="122"/>
      <c r="AB63" s="122"/>
      <c r="AC63" s="122"/>
      <c r="AD63" s="122" t="s">
        <v>403</v>
      </c>
      <c r="AE63" s="244" t="s">
        <v>404</v>
      </c>
      <c r="AF63" s="122"/>
      <c r="AG63" s="247"/>
      <c r="AH63" s="122" t="s">
        <v>515</v>
      </c>
      <c r="AI63" s="122" t="s">
        <v>516</v>
      </c>
      <c r="AJ63" s="244" t="s">
        <v>422</v>
      </c>
      <c r="AK63" s="244" t="s">
        <v>435</v>
      </c>
      <c r="AL63" s="122" t="s">
        <v>451</v>
      </c>
      <c r="AM63" s="122" t="s">
        <v>452</v>
      </c>
      <c r="AN63" s="122" t="s">
        <v>469</v>
      </c>
      <c r="AO63" s="122" t="s">
        <v>470</v>
      </c>
      <c r="AP63" s="122" t="s">
        <v>539</v>
      </c>
      <c r="AQ63" s="122" t="s">
        <v>540</v>
      </c>
      <c r="AR63" s="122" t="s">
        <v>560</v>
      </c>
      <c r="AS63" s="122" t="s">
        <v>561</v>
      </c>
      <c r="AT63" s="122" t="s">
        <v>605</v>
      </c>
      <c r="AU63" s="122" t="s">
        <v>606</v>
      </c>
      <c r="AV63" s="122" t="s">
        <v>628</v>
      </c>
      <c r="AW63" s="122"/>
      <c r="AX63" s="122"/>
      <c r="AY63" s="122"/>
      <c r="AZ63" s="122" t="s">
        <v>358</v>
      </c>
      <c r="BA63" s="122" t="s">
        <v>359</v>
      </c>
      <c r="BB63" s="122" t="s">
        <v>643</v>
      </c>
      <c r="BC63" s="122" t="s">
        <v>644</v>
      </c>
    </row>
    <row r="64" spans="1:55" ht="42.75">
      <c r="B64" s="358"/>
      <c r="C64" s="345"/>
      <c r="D64" s="123" t="s">
        <v>32</v>
      </c>
      <c r="E64" s="123" t="s">
        <v>34</v>
      </c>
      <c r="F64" s="123"/>
      <c r="G64" s="245"/>
      <c r="H64" s="123" t="s">
        <v>680</v>
      </c>
      <c r="I64" s="123" t="s">
        <v>683</v>
      </c>
      <c r="J64" s="123"/>
      <c r="K64" s="123"/>
      <c r="L64" s="123" t="s">
        <v>139</v>
      </c>
      <c r="M64" s="123" t="s">
        <v>98</v>
      </c>
      <c r="N64" s="123"/>
      <c r="O64" s="123"/>
      <c r="P64" s="123" t="s">
        <v>319</v>
      </c>
      <c r="Q64" s="123" t="s">
        <v>323</v>
      </c>
      <c r="R64" s="123" t="s">
        <v>714</v>
      </c>
      <c r="S64" s="123" t="s">
        <v>33</v>
      </c>
      <c r="T64" s="123" t="s">
        <v>183</v>
      </c>
      <c r="U64" s="278"/>
      <c r="V64" s="123" t="s">
        <v>574</v>
      </c>
      <c r="W64" s="123" t="s">
        <v>572</v>
      </c>
      <c r="X64" s="123"/>
      <c r="Y64" s="123"/>
      <c r="Z64" s="123"/>
      <c r="AA64" s="123"/>
      <c r="AB64" s="123"/>
      <c r="AC64" s="123"/>
      <c r="AD64" s="123" t="s">
        <v>189</v>
      </c>
      <c r="AE64" s="245" t="s">
        <v>397</v>
      </c>
      <c r="AF64" s="123"/>
      <c r="AG64" s="245"/>
      <c r="AH64" s="123" t="s">
        <v>79</v>
      </c>
      <c r="AI64" s="123" t="s">
        <v>38</v>
      </c>
      <c r="AJ64" s="245" t="s">
        <v>421</v>
      </c>
      <c r="AK64" s="245" t="s">
        <v>424</v>
      </c>
      <c r="AL64" s="123" t="s">
        <v>231</v>
      </c>
      <c r="AM64" s="123" t="s">
        <v>450</v>
      </c>
      <c r="AN64" s="123" t="s">
        <v>464</v>
      </c>
      <c r="AO64" s="123" t="s">
        <v>465</v>
      </c>
      <c r="AP64" s="123" t="s">
        <v>35</v>
      </c>
      <c r="AQ64" s="123" t="s">
        <v>537</v>
      </c>
      <c r="AR64" s="123" t="s">
        <v>550</v>
      </c>
      <c r="AS64" s="123" t="s">
        <v>551</v>
      </c>
      <c r="AT64" s="123" t="s">
        <v>604</v>
      </c>
      <c r="AU64" s="123" t="s">
        <v>597</v>
      </c>
      <c r="AV64" s="123" t="s">
        <v>627</v>
      </c>
      <c r="AW64" s="123"/>
      <c r="AX64" s="123"/>
      <c r="AY64" s="123"/>
      <c r="AZ64" s="123" t="s">
        <v>357</v>
      </c>
      <c r="BA64" s="123" t="s">
        <v>360</v>
      </c>
      <c r="BB64" s="123" t="s">
        <v>249</v>
      </c>
      <c r="BC64" s="123" t="s">
        <v>251</v>
      </c>
    </row>
    <row r="65" spans="2:55" ht="15" thickBot="1">
      <c r="B65" s="358"/>
      <c r="C65" s="346"/>
      <c r="D65" s="123" t="s">
        <v>489</v>
      </c>
      <c r="E65" s="123">
        <v>24</v>
      </c>
      <c r="F65" s="218"/>
      <c r="G65" s="245"/>
      <c r="H65" s="123"/>
      <c r="I65" s="123" t="s">
        <v>679</v>
      </c>
      <c r="J65" s="123"/>
      <c r="K65" s="123"/>
      <c r="L65" s="123" t="s">
        <v>122</v>
      </c>
      <c r="M65" s="218"/>
      <c r="N65" s="123"/>
      <c r="O65" s="123"/>
      <c r="P65" s="123"/>
      <c r="Q65" s="218" t="s">
        <v>731</v>
      </c>
      <c r="R65" s="123" t="s">
        <v>711</v>
      </c>
      <c r="S65" s="123"/>
      <c r="T65" s="123" t="s">
        <v>125</v>
      </c>
      <c r="U65" s="123"/>
      <c r="V65" s="122"/>
      <c r="W65" s="123"/>
      <c r="X65" s="123"/>
      <c r="Y65" s="123"/>
      <c r="Z65" s="123"/>
      <c r="AA65" s="123"/>
      <c r="AB65" s="123"/>
      <c r="AC65" s="218"/>
      <c r="AD65" s="123">
        <v>10</v>
      </c>
      <c r="AE65" s="246"/>
      <c r="AF65" s="123"/>
      <c r="AG65" s="246"/>
      <c r="AH65" s="123" t="s">
        <v>511</v>
      </c>
      <c r="AI65" s="123" t="s">
        <v>509</v>
      </c>
      <c r="AJ65" s="245" t="s">
        <v>415</v>
      </c>
      <c r="AK65" s="245"/>
      <c r="AL65" s="123"/>
      <c r="AM65" s="123">
        <v>4</v>
      </c>
      <c r="AN65" s="123"/>
      <c r="AO65" s="123"/>
      <c r="AP65" s="123" t="s">
        <v>53</v>
      </c>
      <c r="AQ65" s="123" t="s">
        <v>530</v>
      </c>
      <c r="AR65" s="123" t="s">
        <v>555</v>
      </c>
      <c r="AS65" s="123"/>
      <c r="AT65" s="123"/>
      <c r="AU65" s="123">
        <v>18</v>
      </c>
      <c r="AV65" s="123"/>
      <c r="AW65" s="123"/>
      <c r="AX65" s="123"/>
      <c r="AY65" s="123"/>
      <c r="AZ65" s="123"/>
      <c r="BA65" s="123"/>
      <c r="BB65" s="123"/>
      <c r="BC65" s="123">
        <v>7</v>
      </c>
    </row>
    <row r="66" spans="2:55" s="101" customFormat="1" ht="42.75">
      <c r="B66" s="358"/>
      <c r="C66" s="344">
        <v>0.625</v>
      </c>
      <c r="D66" s="122"/>
      <c r="E66" s="122" t="s">
        <v>492</v>
      </c>
      <c r="F66" s="244"/>
      <c r="G66" s="122"/>
      <c r="H66" s="122" t="s">
        <v>662</v>
      </c>
      <c r="I66" s="122" t="s">
        <v>668</v>
      </c>
      <c r="J66" s="122"/>
      <c r="K66" s="122"/>
      <c r="L66" s="122" t="s">
        <v>381</v>
      </c>
      <c r="M66" s="122" t="s">
        <v>382</v>
      </c>
      <c r="N66" s="122"/>
      <c r="O66" s="122"/>
      <c r="P66" s="122" t="s">
        <v>320</v>
      </c>
      <c r="Q66" s="122" t="s">
        <v>326</v>
      </c>
      <c r="R66" s="122" t="s">
        <v>715</v>
      </c>
      <c r="S66" s="122" t="s">
        <v>724</v>
      </c>
      <c r="T66" s="292" t="s">
        <v>339</v>
      </c>
      <c r="U66" s="137"/>
      <c r="V66" s="122" t="s">
        <v>580</v>
      </c>
      <c r="W66" s="122" t="s">
        <v>582</v>
      </c>
      <c r="X66" s="122"/>
      <c r="Y66" s="122"/>
      <c r="Z66" s="122"/>
      <c r="AA66" s="122"/>
      <c r="AB66" s="122"/>
      <c r="AC66" s="122"/>
      <c r="AD66" s="122"/>
      <c r="AE66" s="247" t="s">
        <v>404</v>
      </c>
      <c r="AF66" s="122"/>
      <c r="AG66" s="247"/>
      <c r="AH66" s="122" t="s">
        <v>515</v>
      </c>
      <c r="AI66" s="122" t="s">
        <v>516</v>
      </c>
      <c r="AJ66" s="122" t="s">
        <v>422</v>
      </c>
      <c r="AK66" s="122"/>
      <c r="AL66" s="122" t="s">
        <v>451</v>
      </c>
      <c r="AM66" s="122"/>
      <c r="AN66" s="122" t="s">
        <v>469</v>
      </c>
      <c r="AO66" s="122"/>
      <c r="AP66" s="122" t="s">
        <v>539</v>
      </c>
      <c r="AQ66" s="122" t="s">
        <v>540</v>
      </c>
      <c r="AR66" s="122" t="s">
        <v>560</v>
      </c>
      <c r="AS66" s="122" t="s">
        <v>561</v>
      </c>
      <c r="AT66" s="122"/>
      <c r="AU66" s="122"/>
      <c r="AV66" s="122" t="s">
        <v>629</v>
      </c>
      <c r="AW66" s="122"/>
      <c r="AX66" s="122"/>
      <c r="AY66" s="122"/>
      <c r="AZ66" s="122" t="s">
        <v>358</v>
      </c>
      <c r="BA66" s="122" t="s">
        <v>361</v>
      </c>
      <c r="BB66" s="122" t="s">
        <v>645</v>
      </c>
      <c r="BC66" s="122" t="s">
        <v>644</v>
      </c>
    </row>
    <row r="67" spans="2:55" ht="42.75">
      <c r="B67" s="358"/>
      <c r="C67" s="345"/>
      <c r="D67" s="123"/>
      <c r="E67" s="123" t="s">
        <v>34</v>
      </c>
      <c r="F67" s="123"/>
      <c r="G67" s="123"/>
      <c r="H67" s="123" t="s">
        <v>680</v>
      </c>
      <c r="I67" s="123" t="s">
        <v>683</v>
      </c>
      <c r="J67" s="123"/>
      <c r="K67" s="123"/>
      <c r="L67" s="123" t="s">
        <v>139</v>
      </c>
      <c r="M67" s="123" t="s">
        <v>98</v>
      </c>
      <c r="N67" s="123"/>
      <c r="O67" s="123"/>
      <c r="P67" s="123" t="s">
        <v>319</v>
      </c>
      <c r="Q67" s="123" t="s">
        <v>323</v>
      </c>
      <c r="R67" s="123" t="s">
        <v>714</v>
      </c>
      <c r="S67" s="123" t="s">
        <v>33</v>
      </c>
      <c r="T67" s="123" t="s">
        <v>183</v>
      </c>
      <c r="U67" s="123"/>
      <c r="V67" s="123" t="s">
        <v>574</v>
      </c>
      <c r="W67" s="123" t="s">
        <v>572</v>
      </c>
      <c r="X67" s="123"/>
      <c r="Y67" s="123"/>
      <c r="Z67" s="123"/>
      <c r="AA67" s="123"/>
      <c r="AB67" s="123"/>
      <c r="AC67" s="123"/>
      <c r="AD67" s="123"/>
      <c r="AE67" s="245" t="s">
        <v>386</v>
      </c>
      <c r="AF67" s="123"/>
      <c r="AG67" s="245"/>
      <c r="AH67" s="123" t="s">
        <v>79</v>
      </c>
      <c r="AI67" s="123" t="s">
        <v>38</v>
      </c>
      <c r="AJ67" s="123" t="s">
        <v>421</v>
      </c>
      <c r="AK67" s="123"/>
      <c r="AL67" s="123" t="s">
        <v>231</v>
      </c>
      <c r="AM67" s="123"/>
      <c r="AN67" s="123" t="s">
        <v>464</v>
      </c>
      <c r="AO67" s="123"/>
      <c r="AP67" s="123" t="s">
        <v>35</v>
      </c>
      <c r="AQ67" s="123" t="s">
        <v>537</v>
      </c>
      <c r="AR67" s="123" t="s">
        <v>550</v>
      </c>
      <c r="AS67" s="123" t="s">
        <v>551</v>
      </c>
      <c r="AT67" s="123"/>
      <c r="AU67" s="123"/>
      <c r="AV67" s="123" t="s">
        <v>623</v>
      </c>
      <c r="AW67" s="123"/>
      <c r="AX67" s="123"/>
      <c r="AY67" s="123"/>
      <c r="AZ67" s="123" t="s">
        <v>357</v>
      </c>
      <c r="BA67" s="123" t="s">
        <v>360</v>
      </c>
      <c r="BB67" s="123" t="s">
        <v>249</v>
      </c>
      <c r="BC67" s="123" t="s">
        <v>251</v>
      </c>
    </row>
    <row r="68" spans="2:55">
      <c r="B68" s="358"/>
      <c r="C68" s="346"/>
      <c r="D68" s="123"/>
      <c r="E68" s="123">
        <v>24</v>
      </c>
      <c r="F68" s="218"/>
      <c r="G68" s="123"/>
      <c r="H68" s="123"/>
      <c r="I68" s="123" t="s">
        <v>679</v>
      </c>
      <c r="J68" s="123"/>
      <c r="K68" s="123"/>
      <c r="L68" s="123" t="s">
        <v>122</v>
      </c>
      <c r="M68" s="218"/>
      <c r="N68" s="123"/>
      <c r="O68" s="123"/>
      <c r="P68" s="123"/>
      <c r="Q68" s="218" t="s">
        <v>731</v>
      </c>
      <c r="R68" s="123" t="s">
        <v>711</v>
      </c>
      <c r="S68" s="123"/>
      <c r="T68" s="123" t="s">
        <v>125</v>
      </c>
      <c r="U68" s="278"/>
      <c r="V68" s="123"/>
      <c r="W68" s="123"/>
      <c r="X68" s="123"/>
      <c r="Y68" s="123"/>
      <c r="Z68" s="123"/>
      <c r="AA68" s="123"/>
      <c r="AB68" s="123"/>
      <c r="AC68" s="123"/>
      <c r="AD68" s="123"/>
      <c r="AE68" s="245"/>
      <c r="AF68" s="123"/>
      <c r="AG68" s="246"/>
      <c r="AH68" s="123" t="s">
        <v>511</v>
      </c>
      <c r="AI68" s="123" t="s">
        <v>509</v>
      </c>
      <c r="AJ68" s="123" t="s">
        <v>415</v>
      </c>
      <c r="AK68" s="123"/>
      <c r="AL68" s="123"/>
      <c r="AM68" s="123"/>
      <c r="AN68" s="123"/>
      <c r="AO68" s="123"/>
      <c r="AP68" s="123" t="s">
        <v>53</v>
      </c>
      <c r="AQ68" s="123" t="s">
        <v>530</v>
      </c>
      <c r="AR68" s="123" t="s">
        <v>555</v>
      </c>
      <c r="AS68" s="123"/>
      <c r="AT68" s="123"/>
      <c r="AU68" s="123"/>
      <c r="AV68" s="123"/>
      <c r="AW68" s="123"/>
      <c r="AX68" s="123"/>
      <c r="AY68" s="123"/>
      <c r="AZ68" s="123"/>
      <c r="BA68" s="123"/>
      <c r="BB68" s="123"/>
      <c r="BC68" s="123">
        <v>7</v>
      </c>
    </row>
    <row r="69" spans="2:55" s="101" customFormat="1" ht="42.75">
      <c r="B69" s="358"/>
      <c r="C69" s="344">
        <v>0.66666666666666663</v>
      </c>
      <c r="D69" s="123"/>
      <c r="E69" s="122"/>
      <c r="F69" s="122"/>
      <c r="G69" s="122"/>
      <c r="H69" s="122" t="s">
        <v>662</v>
      </c>
      <c r="I69" s="122" t="s">
        <v>668</v>
      </c>
      <c r="J69" s="122"/>
      <c r="K69" s="122"/>
      <c r="L69" s="122" t="s">
        <v>334</v>
      </c>
      <c r="M69" s="122" t="s">
        <v>334</v>
      </c>
      <c r="N69" s="122"/>
      <c r="O69" s="122"/>
      <c r="P69" s="122" t="s">
        <v>320</v>
      </c>
      <c r="Q69" s="122"/>
      <c r="R69" s="122" t="s">
        <v>715</v>
      </c>
      <c r="S69" s="122"/>
      <c r="T69" s="122" t="s">
        <v>339</v>
      </c>
      <c r="U69" s="137"/>
      <c r="V69" s="122"/>
      <c r="W69" s="122" t="s">
        <v>582</v>
      </c>
      <c r="X69" s="122"/>
      <c r="Y69" s="122"/>
      <c r="Z69" s="122"/>
      <c r="AA69" s="122"/>
      <c r="AB69" s="122"/>
      <c r="AC69" s="122"/>
      <c r="AD69" s="122"/>
      <c r="AE69" s="247" t="s">
        <v>404</v>
      </c>
      <c r="AF69" s="122"/>
      <c r="AG69" s="247"/>
      <c r="AH69" s="122"/>
      <c r="AI69" s="122" t="s">
        <v>516</v>
      </c>
      <c r="AJ69" s="122" t="s">
        <v>422</v>
      </c>
      <c r="AK69" s="122"/>
      <c r="AL69" s="122"/>
      <c r="AM69" s="122"/>
      <c r="AN69" s="122"/>
      <c r="AO69" s="122"/>
      <c r="AP69" s="122" t="s">
        <v>539</v>
      </c>
      <c r="AQ69" s="122"/>
      <c r="AR69" s="122" t="s">
        <v>560</v>
      </c>
      <c r="AS69" s="122" t="s">
        <v>456</v>
      </c>
      <c r="AT69" s="122"/>
      <c r="AU69" s="122"/>
      <c r="AV69" s="122" t="s">
        <v>629</v>
      </c>
      <c r="AW69" s="122"/>
      <c r="AX69" s="122"/>
      <c r="AY69" s="122"/>
      <c r="AZ69" s="122"/>
      <c r="BA69" s="122" t="s">
        <v>361</v>
      </c>
      <c r="BB69" s="122" t="s">
        <v>645</v>
      </c>
      <c r="BC69" s="122"/>
    </row>
    <row r="70" spans="2:55" ht="28.5">
      <c r="B70" s="358"/>
      <c r="C70" s="345"/>
      <c r="D70" s="123"/>
      <c r="E70" s="123"/>
      <c r="F70" s="123"/>
      <c r="G70" s="123"/>
      <c r="H70" s="123" t="s">
        <v>680</v>
      </c>
      <c r="I70" s="123" t="s">
        <v>683</v>
      </c>
      <c r="J70" s="123"/>
      <c r="K70" s="123"/>
      <c r="L70" s="123" t="s">
        <v>98</v>
      </c>
      <c r="M70" s="123" t="s">
        <v>98</v>
      </c>
      <c r="N70" s="123"/>
      <c r="O70" s="123"/>
      <c r="P70" s="123" t="s">
        <v>319</v>
      </c>
      <c r="Q70" s="123"/>
      <c r="R70" s="123" t="s">
        <v>714</v>
      </c>
      <c r="S70" s="123"/>
      <c r="T70" s="123" t="s">
        <v>183</v>
      </c>
      <c r="U70" s="123"/>
      <c r="V70" s="123"/>
      <c r="W70" s="123" t="s">
        <v>572</v>
      </c>
      <c r="X70" s="123"/>
      <c r="Y70" s="123"/>
      <c r="Z70" s="123"/>
      <c r="AA70" s="123"/>
      <c r="AB70" s="123"/>
      <c r="AC70" s="123"/>
      <c r="AD70" s="123"/>
      <c r="AE70" s="245" t="s">
        <v>397</v>
      </c>
      <c r="AF70" s="123"/>
      <c r="AG70" s="245"/>
      <c r="AH70" s="123"/>
      <c r="AI70" s="123" t="s">
        <v>38</v>
      </c>
      <c r="AJ70" s="123" t="s">
        <v>421</v>
      </c>
      <c r="AK70" s="123"/>
      <c r="AL70" s="123"/>
      <c r="AM70" s="123"/>
      <c r="AN70" s="123"/>
      <c r="AO70" s="123"/>
      <c r="AP70" s="123" t="s">
        <v>35</v>
      </c>
      <c r="AQ70" s="123"/>
      <c r="AR70" s="123" t="s">
        <v>550</v>
      </c>
      <c r="AS70" s="123" t="s">
        <v>559</v>
      </c>
      <c r="AT70" s="123"/>
      <c r="AU70" s="123"/>
      <c r="AV70" s="123" t="s">
        <v>623</v>
      </c>
      <c r="AW70" s="123"/>
      <c r="AX70" s="123"/>
      <c r="AY70" s="123"/>
      <c r="AZ70" s="123"/>
      <c r="BA70" s="123" t="s">
        <v>360</v>
      </c>
      <c r="BB70" s="123" t="s">
        <v>249</v>
      </c>
      <c r="BC70" s="123"/>
    </row>
    <row r="71" spans="2:55" ht="15" thickBot="1">
      <c r="B71" s="358"/>
      <c r="C71" s="351"/>
      <c r="D71" s="123"/>
      <c r="E71" s="123"/>
      <c r="F71" s="123"/>
      <c r="G71" s="123"/>
      <c r="H71" s="123"/>
      <c r="I71" s="123" t="s">
        <v>679</v>
      </c>
      <c r="J71" s="123"/>
      <c r="K71" s="123"/>
      <c r="L71" s="123"/>
      <c r="M71" s="218"/>
      <c r="N71" s="123"/>
      <c r="O71" s="123"/>
      <c r="P71" s="123"/>
      <c r="Q71" s="123"/>
      <c r="R71" s="123" t="s">
        <v>711</v>
      </c>
      <c r="S71" s="123"/>
      <c r="T71" s="123" t="s">
        <v>125</v>
      </c>
      <c r="U71" s="123"/>
      <c r="V71" s="122"/>
      <c r="W71" s="123"/>
      <c r="X71" s="123"/>
      <c r="Y71" s="123"/>
      <c r="Z71" s="123"/>
      <c r="AA71" s="123"/>
      <c r="AB71" s="123"/>
      <c r="AC71" s="123"/>
      <c r="AD71" s="123"/>
      <c r="AE71" s="245"/>
      <c r="AF71" s="123"/>
      <c r="AG71" s="246"/>
      <c r="AH71" s="123"/>
      <c r="AI71" s="123"/>
      <c r="AJ71" s="123"/>
      <c r="AK71" s="123"/>
      <c r="AL71" s="123"/>
      <c r="AM71" s="123"/>
      <c r="AN71" s="123"/>
      <c r="AO71" s="123"/>
      <c r="AP71" s="123" t="s">
        <v>53</v>
      </c>
      <c r="AQ71" s="123"/>
      <c r="AR71" s="123" t="s">
        <v>555</v>
      </c>
      <c r="AS71" s="123"/>
      <c r="AT71" s="123"/>
      <c r="AU71" s="123"/>
      <c r="AV71" s="123"/>
      <c r="AW71" s="123"/>
      <c r="AX71" s="123"/>
      <c r="AY71" s="123"/>
      <c r="AZ71" s="123"/>
      <c r="BA71" s="123"/>
      <c r="BB71" s="123"/>
      <c r="BC71" s="123"/>
    </row>
    <row r="72" spans="2:55" s="101" customFormat="1" ht="15" thickTop="1">
      <c r="B72" s="358"/>
      <c r="C72" s="352">
        <v>0.70833333333333337</v>
      </c>
      <c r="D72" s="122"/>
      <c r="E72" s="122"/>
      <c r="F72" s="122"/>
      <c r="G72" s="122"/>
      <c r="H72" s="122"/>
      <c r="I72" s="122"/>
      <c r="J72" s="122"/>
      <c r="K72" s="122"/>
      <c r="L72" s="122"/>
      <c r="M72" s="122" t="s">
        <v>383</v>
      </c>
      <c r="N72" s="122"/>
      <c r="O72" s="122"/>
      <c r="P72" s="122"/>
      <c r="Q72" s="122" t="s">
        <v>307</v>
      </c>
      <c r="R72" s="122"/>
      <c r="S72" s="122"/>
      <c r="T72" s="123"/>
      <c r="U72" s="137" t="s">
        <v>340</v>
      </c>
      <c r="V72" s="122"/>
      <c r="W72" s="122" t="s">
        <v>583</v>
      </c>
      <c r="X72" s="122"/>
      <c r="Y72" s="122"/>
      <c r="Z72" s="122"/>
      <c r="AA72" s="122"/>
      <c r="AB72" s="122"/>
      <c r="AC72" s="122"/>
      <c r="AD72" s="122"/>
      <c r="AE72" s="137" t="s">
        <v>340</v>
      </c>
      <c r="AF72" s="122"/>
      <c r="AG72" s="122"/>
      <c r="AH72" s="122" t="s">
        <v>517</v>
      </c>
      <c r="AI72" s="122"/>
      <c r="AJ72" s="122"/>
      <c r="AK72" s="122" t="s">
        <v>340</v>
      </c>
      <c r="AL72" s="122"/>
      <c r="AM72" s="122"/>
      <c r="AN72" s="122"/>
      <c r="AO72" s="122" t="s">
        <v>471</v>
      </c>
      <c r="AP72" s="122"/>
      <c r="AQ72" s="122" t="s">
        <v>541</v>
      </c>
      <c r="AR72" s="122"/>
      <c r="AS72" s="122" t="s">
        <v>471</v>
      </c>
      <c r="AT72" s="122"/>
      <c r="AU72" s="122" t="s">
        <v>607</v>
      </c>
      <c r="AV72" s="122"/>
      <c r="AW72" s="122" t="s">
        <v>307</v>
      </c>
      <c r="AX72" s="122"/>
      <c r="AY72" s="122"/>
      <c r="AZ72" s="122"/>
      <c r="BA72" s="122" t="s">
        <v>340</v>
      </c>
      <c r="BB72" s="122"/>
      <c r="BC72" s="122" t="s">
        <v>340</v>
      </c>
    </row>
    <row r="73" spans="2:55">
      <c r="B73" s="358"/>
      <c r="C73" s="35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 t="s">
        <v>472</v>
      </c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</row>
    <row r="74" spans="2:55">
      <c r="B74" s="358"/>
      <c r="C74" s="354"/>
      <c r="D74" s="123"/>
      <c r="E74" s="123"/>
      <c r="F74" s="123"/>
      <c r="G74" s="218"/>
      <c r="H74" s="123"/>
      <c r="I74" s="218"/>
      <c r="J74" s="123"/>
      <c r="K74" s="123"/>
      <c r="L74" s="123"/>
      <c r="M74" s="218"/>
      <c r="N74" s="123"/>
      <c r="O74" s="123"/>
      <c r="P74" s="123"/>
      <c r="Q74" s="123" t="s">
        <v>304</v>
      </c>
      <c r="R74" s="123"/>
      <c r="S74" s="123"/>
      <c r="T74" s="123"/>
      <c r="U74" s="218" t="s">
        <v>341</v>
      </c>
      <c r="V74" s="123"/>
      <c r="W74" s="123"/>
      <c r="X74" s="123"/>
      <c r="Y74" s="123"/>
      <c r="Z74" s="123"/>
      <c r="AA74" s="123"/>
      <c r="AB74" s="123"/>
      <c r="AC74" s="123"/>
      <c r="AD74" s="123"/>
      <c r="AE74" s="218" t="s">
        <v>341</v>
      </c>
      <c r="AF74" s="123"/>
      <c r="AG74" s="123"/>
      <c r="AH74" s="123"/>
      <c r="AI74" s="123"/>
      <c r="AJ74" s="123"/>
      <c r="AK74" s="218" t="s">
        <v>341</v>
      </c>
      <c r="AL74" s="123"/>
      <c r="AM74" s="123"/>
      <c r="AN74" s="123"/>
      <c r="AO74" s="123" t="s">
        <v>467</v>
      </c>
      <c r="AP74" s="123"/>
      <c r="AQ74" s="123"/>
      <c r="AR74" s="123"/>
      <c r="AS74" s="123"/>
      <c r="AT74" s="123"/>
      <c r="AU74" s="123" t="s">
        <v>455</v>
      </c>
      <c r="AV74" s="123"/>
      <c r="AW74" s="123"/>
      <c r="AX74" s="123"/>
      <c r="AY74" s="123"/>
      <c r="AZ74" s="123"/>
      <c r="BA74" s="123" t="s">
        <v>341</v>
      </c>
      <c r="BB74" s="123"/>
      <c r="BC74" s="123" t="s">
        <v>646</v>
      </c>
    </row>
    <row r="75" spans="2:55" s="101" customFormat="1">
      <c r="B75" s="358"/>
      <c r="C75" s="355">
        <v>0.75</v>
      </c>
      <c r="D75" s="122"/>
      <c r="E75" s="122"/>
      <c r="F75" s="122"/>
      <c r="G75" s="122"/>
      <c r="H75" s="122"/>
      <c r="I75" s="122"/>
      <c r="J75" s="122"/>
      <c r="K75" s="122"/>
      <c r="L75" s="122"/>
      <c r="M75" s="122" t="s">
        <v>383</v>
      </c>
      <c r="N75" s="122"/>
      <c r="O75" s="122"/>
      <c r="P75" s="122"/>
      <c r="Q75" s="122" t="s">
        <v>307</v>
      </c>
      <c r="R75" s="122"/>
      <c r="S75" s="122"/>
      <c r="T75" s="123"/>
      <c r="U75" s="277" t="s">
        <v>340</v>
      </c>
      <c r="V75" s="122"/>
      <c r="W75" s="122" t="s">
        <v>583</v>
      </c>
      <c r="X75" s="122"/>
      <c r="Y75" s="122"/>
      <c r="Z75" s="122"/>
      <c r="AA75" s="122"/>
      <c r="AB75" s="122"/>
      <c r="AC75" s="122"/>
      <c r="AD75" s="122"/>
      <c r="AE75" s="277" t="s">
        <v>340</v>
      </c>
      <c r="AF75" s="122"/>
      <c r="AG75" s="122"/>
      <c r="AH75" s="122" t="s">
        <v>517</v>
      </c>
      <c r="AI75" s="122"/>
      <c r="AJ75" s="122"/>
      <c r="AK75" s="122" t="s">
        <v>340</v>
      </c>
      <c r="AL75" s="122"/>
      <c r="AM75" s="122"/>
      <c r="AN75" s="122"/>
      <c r="AO75" s="122" t="s">
        <v>471</v>
      </c>
      <c r="AP75" s="122"/>
      <c r="AQ75" s="122" t="s">
        <v>541</v>
      </c>
      <c r="AR75" s="122"/>
      <c r="AS75" s="122" t="s">
        <v>471</v>
      </c>
      <c r="AT75" s="122"/>
      <c r="AU75" s="122" t="s">
        <v>607</v>
      </c>
      <c r="AV75" s="122"/>
      <c r="AW75" s="122" t="s">
        <v>307</v>
      </c>
      <c r="AX75" s="122"/>
      <c r="AY75" s="122"/>
      <c r="AZ75" s="122"/>
      <c r="BA75" s="122" t="s">
        <v>340</v>
      </c>
      <c r="BB75" s="122"/>
      <c r="BC75" s="122" t="s">
        <v>340</v>
      </c>
    </row>
    <row r="76" spans="2:55">
      <c r="B76" s="358"/>
      <c r="C76" s="35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278"/>
      <c r="V76" s="123"/>
      <c r="W76" s="123"/>
      <c r="X76" s="123"/>
      <c r="Y76" s="123"/>
      <c r="Z76" s="123"/>
      <c r="AA76" s="123"/>
      <c r="AB76" s="123"/>
      <c r="AC76" s="123"/>
      <c r="AD76" s="123"/>
      <c r="AE76" s="278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 t="s">
        <v>472</v>
      </c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</row>
    <row r="77" spans="2:55">
      <c r="B77" s="358"/>
      <c r="C77" s="354"/>
      <c r="D77" s="123"/>
      <c r="E77" s="123"/>
      <c r="F77" s="123"/>
      <c r="G77" s="218"/>
      <c r="H77" s="123"/>
      <c r="I77" s="218"/>
      <c r="J77" s="123"/>
      <c r="K77" s="123"/>
      <c r="L77" s="123"/>
      <c r="M77" s="123"/>
      <c r="N77" s="123"/>
      <c r="O77" s="123"/>
      <c r="P77" s="123"/>
      <c r="Q77" s="123" t="s">
        <v>304</v>
      </c>
      <c r="R77" s="123"/>
      <c r="S77" s="123"/>
      <c r="T77" s="123"/>
      <c r="U77" s="278" t="s">
        <v>341</v>
      </c>
      <c r="V77" s="123"/>
      <c r="W77" s="123"/>
      <c r="X77" s="123"/>
      <c r="Y77" s="123"/>
      <c r="Z77" s="123"/>
      <c r="AA77" s="123"/>
      <c r="AB77" s="123"/>
      <c r="AC77" s="123"/>
      <c r="AD77" s="123"/>
      <c r="AE77" s="278" t="s">
        <v>341</v>
      </c>
      <c r="AF77" s="123"/>
      <c r="AG77" s="123"/>
      <c r="AH77" s="123"/>
      <c r="AI77" s="123"/>
      <c r="AJ77" s="123"/>
      <c r="AK77" s="218" t="s">
        <v>341</v>
      </c>
      <c r="AL77" s="123"/>
      <c r="AM77" s="123"/>
      <c r="AN77" s="123"/>
      <c r="AO77" s="123" t="s">
        <v>467</v>
      </c>
      <c r="AP77" s="123"/>
      <c r="AQ77" s="123"/>
      <c r="AR77" s="123"/>
      <c r="AS77" s="123"/>
      <c r="AT77" s="123"/>
      <c r="AU77" s="123" t="s">
        <v>455</v>
      </c>
      <c r="AV77" s="123"/>
      <c r="AW77" s="123"/>
      <c r="AX77" s="123"/>
      <c r="AY77" s="123"/>
      <c r="AZ77" s="123"/>
      <c r="BA77" s="123" t="s">
        <v>341</v>
      </c>
      <c r="BB77" s="123"/>
      <c r="BC77" s="123" t="s">
        <v>646</v>
      </c>
    </row>
    <row r="78" spans="2:55" s="101" customFormat="1" ht="28.5">
      <c r="B78" s="358"/>
      <c r="C78" s="347">
        <v>0.79166666666666663</v>
      </c>
      <c r="D78" s="122"/>
      <c r="E78" s="122"/>
      <c r="F78" s="122"/>
      <c r="G78" s="122"/>
      <c r="H78" s="122"/>
      <c r="I78" s="122"/>
      <c r="J78" s="122"/>
      <c r="K78" s="122"/>
      <c r="L78" s="122"/>
      <c r="M78" s="122" t="s">
        <v>383</v>
      </c>
      <c r="N78" s="122"/>
      <c r="O78" s="122"/>
      <c r="P78" s="122"/>
      <c r="Q78" s="122" t="s">
        <v>308</v>
      </c>
      <c r="R78" s="122"/>
      <c r="S78" s="122"/>
      <c r="T78" s="122"/>
      <c r="U78" s="277" t="s">
        <v>342</v>
      </c>
      <c r="V78" s="122"/>
      <c r="W78" s="122" t="s">
        <v>583</v>
      </c>
      <c r="X78" s="122"/>
      <c r="Y78" s="122"/>
      <c r="Z78" s="122"/>
      <c r="AA78" s="122"/>
      <c r="AB78" s="122"/>
      <c r="AC78" s="122"/>
      <c r="AD78" s="122"/>
      <c r="AE78" s="277" t="s">
        <v>342</v>
      </c>
      <c r="AF78" s="122"/>
      <c r="AG78" s="122"/>
      <c r="AH78" s="122" t="s">
        <v>517</v>
      </c>
      <c r="AI78" s="122"/>
      <c r="AJ78" s="122"/>
      <c r="AK78" s="122" t="s">
        <v>342</v>
      </c>
      <c r="AL78" s="122"/>
      <c r="AM78" s="122"/>
      <c r="AN78" s="122"/>
      <c r="AO78" s="122" t="s">
        <v>473</v>
      </c>
      <c r="AP78" s="122"/>
      <c r="AQ78" s="122" t="s">
        <v>541</v>
      </c>
      <c r="AR78" s="122"/>
      <c r="AS78" s="122" t="s">
        <v>562</v>
      </c>
      <c r="AT78" s="122"/>
      <c r="AU78" s="122" t="s">
        <v>608</v>
      </c>
      <c r="AV78" s="122"/>
      <c r="AW78" s="122" t="s">
        <v>630</v>
      </c>
      <c r="AX78" s="122"/>
      <c r="AY78" s="122"/>
      <c r="AZ78" s="122"/>
      <c r="BA78" s="122" t="s">
        <v>342</v>
      </c>
      <c r="BB78" s="122"/>
      <c r="BC78" s="122" t="s">
        <v>342</v>
      </c>
    </row>
    <row r="79" spans="2:55" ht="28.5">
      <c r="B79" s="358"/>
      <c r="C79" s="348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278"/>
      <c r="V79" s="123"/>
      <c r="W79" s="123"/>
      <c r="X79" s="123"/>
      <c r="Y79" s="123"/>
      <c r="Z79" s="123"/>
      <c r="AA79" s="123"/>
      <c r="AB79" s="123"/>
      <c r="AC79" s="123"/>
      <c r="AD79" s="123"/>
      <c r="AE79" s="278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 t="s">
        <v>474</v>
      </c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</row>
    <row r="80" spans="2:55">
      <c r="B80" s="358"/>
      <c r="C80" s="349"/>
      <c r="D80" s="123"/>
      <c r="E80" s="123"/>
      <c r="F80" s="123"/>
      <c r="G80" s="218"/>
      <c r="H80" s="123"/>
      <c r="I80" s="218"/>
      <c r="J80" s="123"/>
      <c r="K80" s="123"/>
      <c r="L80" s="123"/>
      <c r="M80" s="123"/>
      <c r="N80" s="123"/>
      <c r="O80" s="123"/>
      <c r="P80" s="123"/>
      <c r="Q80" s="123" t="s">
        <v>304</v>
      </c>
      <c r="R80" s="123"/>
      <c r="S80" s="123"/>
      <c r="T80" s="123"/>
      <c r="U80" s="278" t="s">
        <v>341</v>
      </c>
      <c r="V80" s="123"/>
      <c r="W80" s="123"/>
      <c r="X80" s="123"/>
      <c r="Y80" s="123"/>
      <c r="Z80" s="123"/>
      <c r="AA80" s="123"/>
      <c r="AB80" s="123"/>
      <c r="AC80" s="123"/>
      <c r="AD80" s="123"/>
      <c r="AE80" s="278" t="s">
        <v>341</v>
      </c>
      <c r="AF80" s="123"/>
      <c r="AG80" s="123"/>
      <c r="AH80" s="123"/>
      <c r="AI80" s="123"/>
      <c r="AJ80" s="123"/>
      <c r="AK80" s="218" t="s">
        <v>341</v>
      </c>
      <c r="AL80" s="123"/>
      <c r="AM80" s="123"/>
      <c r="AN80" s="123"/>
      <c r="AO80" s="123" t="s">
        <v>467</v>
      </c>
      <c r="AP80" s="123"/>
      <c r="AQ80" s="123"/>
      <c r="AR80" s="123"/>
      <c r="AS80" s="123"/>
      <c r="AT80" s="123"/>
      <c r="AU80" s="123" t="s">
        <v>455</v>
      </c>
      <c r="AV80" s="123"/>
      <c r="AW80" s="123"/>
      <c r="AX80" s="123"/>
      <c r="AY80" s="123"/>
      <c r="AZ80" s="123"/>
      <c r="BA80" s="123" t="s">
        <v>341</v>
      </c>
      <c r="BB80" s="123"/>
      <c r="BC80" s="123" t="s">
        <v>647</v>
      </c>
    </row>
    <row r="81" spans="2:55" s="101" customFormat="1" ht="28.5">
      <c r="B81" s="358"/>
      <c r="C81" s="347">
        <v>0.83333333333333337</v>
      </c>
      <c r="D81" s="122"/>
      <c r="E81" s="122"/>
      <c r="F81" s="122"/>
      <c r="G81" s="122"/>
      <c r="H81" s="122"/>
      <c r="I81" s="122"/>
      <c r="J81" s="122"/>
      <c r="K81" s="122"/>
      <c r="L81" s="122"/>
      <c r="M81" s="122" t="s">
        <v>383</v>
      </c>
      <c r="N81" s="122"/>
      <c r="O81" s="122"/>
      <c r="P81" s="122"/>
      <c r="Q81" s="122" t="s">
        <v>308</v>
      </c>
      <c r="R81" s="122"/>
      <c r="S81" s="122"/>
      <c r="T81" s="122"/>
      <c r="U81" s="277" t="s">
        <v>342</v>
      </c>
      <c r="V81" s="122"/>
      <c r="W81" s="122" t="s">
        <v>583</v>
      </c>
      <c r="X81" s="122"/>
      <c r="Y81" s="122"/>
      <c r="Z81" s="122"/>
      <c r="AA81" s="122"/>
      <c r="AB81" s="122"/>
      <c r="AC81" s="122"/>
      <c r="AD81" s="122"/>
      <c r="AE81" s="277" t="s">
        <v>342</v>
      </c>
      <c r="AF81" s="122"/>
      <c r="AG81" s="122"/>
      <c r="AH81" s="122" t="s">
        <v>517</v>
      </c>
      <c r="AI81" s="122"/>
      <c r="AJ81" s="122"/>
      <c r="AK81" s="122" t="s">
        <v>342</v>
      </c>
      <c r="AL81" s="122"/>
      <c r="AM81" s="122"/>
      <c r="AN81" s="122"/>
      <c r="AO81" s="122" t="s">
        <v>475</v>
      </c>
      <c r="AP81" s="122"/>
      <c r="AQ81" s="122" t="s">
        <v>541</v>
      </c>
      <c r="AR81" s="122"/>
      <c r="AS81" s="122" t="s">
        <v>562</v>
      </c>
      <c r="AT81" s="122"/>
      <c r="AU81" s="122" t="s">
        <v>608</v>
      </c>
      <c r="AV81" s="122"/>
      <c r="AW81" s="122" t="s">
        <v>630</v>
      </c>
      <c r="AX81" s="122"/>
      <c r="AY81" s="122"/>
      <c r="AZ81" s="122"/>
      <c r="BA81" s="122" t="s">
        <v>342</v>
      </c>
      <c r="BB81" s="122"/>
      <c r="BC81" s="122" t="s">
        <v>342</v>
      </c>
    </row>
    <row r="82" spans="2:55" ht="28.5">
      <c r="B82" s="358"/>
      <c r="C82" s="348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278"/>
      <c r="V82" s="123"/>
      <c r="W82" s="123"/>
      <c r="X82" s="123"/>
      <c r="Y82" s="123"/>
      <c r="Z82" s="123"/>
      <c r="AA82" s="123"/>
      <c r="AB82" s="123"/>
      <c r="AC82" s="123"/>
      <c r="AD82" s="123"/>
      <c r="AE82" s="278"/>
      <c r="AF82" s="123"/>
      <c r="AG82" s="123"/>
      <c r="AH82" s="123"/>
      <c r="AI82" s="123"/>
      <c r="AJ82" s="123"/>
      <c r="AK82" s="123"/>
      <c r="AL82" s="123"/>
      <c r="AM82" s="123"/>
      <c r="AN82" s="123"/>
      <c r="AO82" s="123" t="s">
        <v>474</v>
      </c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</row>
    <row r="83" spans="2:55">
      <c r="B83" s="358"/>
      <c r="C83" s="349"/>
      <c r="D83" s="123"/>
      <c r="E83" s="123"/>
      <c r="F83" s="123"/>
      <c r="G83" s="218"/>
      <c r="H83" s="123"/>
      <c r="I83" s="218"/>
      <c r="J83" s="123"/>
      <c r="K83" s="123"/>
      <c r="L83" s="123"/>
      <c r="M83" s="123"/>
      <c r="N83" s="123"/>
      <c r="O83" s="123"/>
      <c r="P83" s="123"/>
      <c r="Q83" s="123" t="s">
        <v>304</v>
      </c>
      <c r="R83" s="123"/>
      <c r="S83" s="123"/>
      <c r="T83" s="123"/>
      <c r="U83" s="278" t="s">
        <v>341</v>
      </c>
      <c r="V83" s="123"/>
      <c r="W83" s="123"/>
      <c r="X83" s="123"/>
      <c r="Y83" s="123"/>
      <c r="Z83" s="123"/>
      <c r="AA83" s="123"/>
      <c r="AB83" s="123"/>
      <c r="AC83" s="123"/>
      <c r="AD83" s="123"/>
      <c r="AE83" s="278" t="s">
        <v>341</v>
      </c>
      <c r="AF83" s="123"/>
      <c r="AG83" s="123"/>
      <c r="AH83" s="123"/>
      <c r="AI83" s="123"/>
      <c r="AJ83" s="123"/>
      <c r="AK83" s="218" t="s">
        <v>341</v>
      </c>
      <c r="AL83" s="123"/>
      <c r="AM83" s="123"/>
      <c r="AN83" s="123"/>
      <c r="AO83" s="123" t="s">
        <v>467</v>
      </c>
      <c r="AP83" s="123"/>
      <c r="AQ83" s="123"/>
      <c r="AR83" s="123"/>
      <c r="AS83" s="123"/>
      <c r="AT83" s="123"/>
      <c r="AU83" s="123" t="s">
        <v>455</v>
      </c>
      <c r="AV83" s="123"/>
      <c r="AW83" s="123"/>
      <c r="AX83" s="123"/>
      <c r="AY83" s="123"/>
      <c r="AZ83" s="123"/>
      <c r="BA83" s="123" t="s">
        <v>341</v>
      </c>
      <c r="BB83" s="123"/>
      <c r="BC83" s="123" t="s">
        <v>647</v>
      </c>
    </row>
    <row r="84" spans="2:55" s="101" customFormat="1">
      <c r="B84" s="358"/>
      <c r="C84" s="347">
        <v>0.875</v>
      </c>
      <c r="D84" s="122"/>
      <c r="E84" s="122"/>
      <c r="F84" s="122"/>
      <c r="G84" s="122"/>
      <c r="H84" s="122"/>
      <c r="I84" s="122"/>
      <c r="J84" s="122"/>
      <c r="K84" s="122"/>
      <c r="L84" s="122"/>
      <c r="M84" s="122" t="s">
        <v>383</v>
      </c>
      <c r="N84" s="122"/>
      <c r="O84" s="122"/>
      <c r="P84" s="122"/>
      <c r="Q84" s="122" t="s">
        <v>309</v>
      </c>
      <c r="R84" s="122"/>
      <c r="S84" s="122"/>
      <c r="T84" s="122"/>
      <c r="U84" s="277" t="s">
        <v>343</v>
      </c>
      <c r="V84" s="122"/>
      <c r="W84" s="122" t="s">
        <v>583</v>
      </c>
      <c r="X84" s="122"/>
      <c r="Y84" s="122"/>
      <c r="Z84" s="122"/>
      <c r="AA84" s="122"/>
      <c r="AB84" s="122"/>
      <c r="AC84" s="122"/>
      <c r="AD84" s="122"/>
      <c r="AE84" s="277" t="s">
        <v>343</v>
      </c>
      <c r="AF84" s="122"/>
      <c r="AG84" s="122"/>
      <c r="AH84" s="122" t="s">
        <v>517</v>
      </c>
      <c r="AI84" s="122"/>
      <c r="AJ84" s="122"/>
      <c r="AK84" s="122" t="s">
        <v>343</v>
      </c>
      <c r="AL84" s="122"/>
      <c r="AM84" s="122"/>
      <c r="AN84" s="122"/>
      <c r="AO84" s="122" t="s">
        <v>448</v>
      </c>
      <c r="AP84" s="122"/>
      <c r="AQ84" s="122" t="s">
        <v>541</v>
      </c>
      <c r="AR84" s="122"/>
      <c r="AS84" s="122" t="s">
        <v>448</v>
      </c>
      <c r="AT84" s="122"/>
      <c r="AU84" s="122"/>
      <c r="AV84" s="122"/>
      <c r="AW84" s="122" t="s">
        <v>631</v>
      </c>
      <c r="AX84" s="122"/>
      <c r="AY84" s="122"/>
      <c r="AZ84" s="122"/>
      <c r="BA84" s="122" t="s">
        <v>343</v>
      </c>
      <c r="BB84" s="122"/>
      <c r="BC84" s="122" t="s">
        <v>648</v>
      </c>
    </row>
    <row r="85" spans="2:55">
      <c r="B85" s="359"/>
      <c r="C85" s="348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278"/>
      <c r="V85" s="123"/>
      <c r="W85" s="123"/>
      <c r="X85" s="123"/>
      <c r="Y85" s="123"/>
      <c r="Z85" s="123"/>
      <c r="AA85" s="123"/>
      <c r="AB85" s="123"/>
      <c r="AC85" s="123"/>
      <c r="AD85" s="123"/>
      <c r="AE85" s="278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 t="s">
        <v>476</v>
      </c>
      <c r="AP85" s="123"/>
      <c r="AQ85" s="123"/>
      <c r="AR85" s="123"/>
      <c r="AS85" s="123"/>
      <c r="AT85" s="123"/>
      <c r="AU85" s="123" t="s">
        <v>609</v>
      </c>
      <c r="AV85" s="123"/>
      <c r="AW85" s="123"/>
      <c r="AX85" s="123"/>
      <c r="AY85" s="123"/>
      <c r="AZ85" s="123"/>
      <c r="BA85" s="123"/>
      <c r="BB85" s="123"/>
      <c r="BC85" s="123"/>
    </row>
    <row r="86" spans="2:55">
      <c r="B86" s="359"/>
      <c r="C86" s="349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 t="s">
        <v>304</v>
      </c>
      <c r="R86" s="123"/>
      <c r="S86" s="123"/>
      <c r="T86" s="123"/>
      <c r="U86" s="278" t="s">
        <v>341</v>
      </c>
      <c r="V86" s="123"/>
      <c r="W86" s="123"/>
      <c r="X86" s="123"/>
      <c r="Y86" s="123"/>
      <c r="Z86" s="123"/>
      <c r="AA86" s="123"/>
      <c r="AB86" s="123"/>
      <c r="AC86" s="123"/>
      <c r="AD86" s="123"/>
      <c r="AE86" s="278" t="s">
        <v>341</v>
      </c>
      <c r="AF86" s="123"/>
      <c r="AG86" s="123"/>
      <c r="AH86" s="123"/>
      <c r="AI86" s="123"/>
      <c r="AJ86" s="123"/>
      <c r="AK86" s="123" t="s">
        <v>341</v>
      </c>
      <c r="AL86" s="123"/>
      <c r="AM86" s="123"/>
      <c r="AN86" s="123"/>
      <c r="AO86" s="123" t="s">
        <v>467</v>
      </c>
      <c r="AP86" s="123"/>
      <c r="AQ86" s="123"/>
      <c r="AR86" s="123"/>
      <c r="AS86" s="123"/>
      <c r="AT86" s="123"/>
      <c r="AU86" s="123"/>
      <c r="AV86" s="123"/>
      <c r="AW86" s="123" t="s">
        <v>631</v>
      </c>
      <c r="AX86" s="123"/>
      <c r="AY86" s="123"/>
      <c r="AZ86" s="123"/>
      <c r="BA86" s="123" t="s">
        <v>341</v>
      </c>
      <c r="BB86" s="123"/>
      <c r="BC86" s="123" t="s">
        <v>649</v>
      </c>
    </row>
    <row r="87" spans="2:55" s="101" customFormat="1">
      <c r="B87" s="359"/>
      <c r="C87" s="347">
        <v>0.91666666666666663</v>
      </c>
      <c r="D87" s="122"/>
      <c r="E87" s="122"/>
      <c r="F87" s="122"/>
      <c r="G87" s="122"/>
      <c r="H87" s="122"/>
      <c r="I87" s="122"/>
      <c r="J87" s="122"/>
      <c r="K87" s="122"/>
      <c r="L87" s="122"/>
      <c r="M87" s="122" t="s">
        <v>383</v>
      </c>
      <c r="N87" s="122"/>
      <c r="O87" s="122"/>
      <c r="P87" s="122"/>
      <c r="Q87" s="122" t="s">
        <v>309</v>
      </c>
      <c r="R87" s="122"/>
      <c r="S87" s="122"/>
      <c r="T87" s="122"/>
      <c r="U87" s="277" t="s">
        <v>343</v>
      </c>
      <c r="V87" s="122"/>
      <c r="W87" s="122" t="s">
        <v>583</v>
      </c>
      <c r="X87" s="122"/>
      <c r="Y87" s="122"/>
      <c r="Z87" s="122"/>
      <c r="AA87" s="122"/>
      <c r="AB87" s="122"/>
      <c r="AC87" s="122"/>
      <c r="AD87" s="122"/>
      <c r="AE87" s="277" t="s">
        <v>343</v>
      </c>
      <c r="AF87" s="122"/>
      <c r="AG87" s="122"/>
      <c r="AH87" s="122" t="s">
        <v>517</v>
      </c>
      <c r="AI87" s="122"/>
      <c r="AJ87" s="122"/>
      <c r="AK87" s="122" t="s">
        <v>343</v>
      </c>
      <c r="AL87" s="122"/>
      <c r="AM87" s="122"/>
      <c r="AN87" s="122"/>
      <c r="AO87" s="122" t="s">
        <v>448</v>
      </c>
      <c r="AP87" s="122"/>
      <c r="AQ87" s="122" t="s">
        <v>541</v>
      </c>
      <c r="AR87" s="122"/>
      <c r="AS87" s="122" t="s">
        <v>448</v>
      </c>
      <c r="AT87" s="122"/>
      <c r="AU87" s="122" t="s">
        <v>610</v>
      </c>
      <c r="AV87" s="122"/>
      <c r="AW87" s="122"/>
      <c r="AX87" s="122"/>
      <c r="AY87" s="122"/>
      <c r="AZ87" s="122"/>
      <c r="BA87" s="122" t="s">
        <v>343</v>
      </c>
      <c r="BB87" s="122"/>
      <c r="BC87" s="122" t="s">
        <v>648</v>
      </c>
    </row>
    <row r="88" spans="2:55">
      <c r="B88" s="359"/>
      <c r="C88" s="348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278"/>
      <c r="V88" s="123"/>
      <c r="W88" s="123"/>
      <c r="X88" s="123"/>
      <c r="Y88" s="123"/>
      <c r="Z88" s="123"/>
      <c r="AA88" s="123"/>
      <c r="AB88" s="123"/>
      <c r="AC88" s="123"/>
      <c r="AD88" s="123"/>
      <c r="AE88" s="278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 t="s">
        <v>476</v>
      </c>
      <c r="AP88" s="123"/>
      <c r="AQ88" s="123"/>
      <c r="AR88" s="123"/>
      <c r="AS88" s="123"/>
      <c r="AT88" s="123"/>
      <c r="AU88" s="123" t="s">
        <v>609</v>
      </c>
      <c r="AV88" s="123"/>
      <c r="AW88" s="123"/>
      <c r="AX88" s="123"/>
      <c r="AY88" s="123"/>
      <c r="AZ88" s="123"/>
      <c r="BA88" s="123"/>
      <c r="BB88" s="123"/>
      <c r="BC88" s="123"/>
    </row>
    <row r="89" spans="2:55" ht="15" thickBot="1">
      <c r="B89" s="360"/>
      <c r="C89" s="350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 t="s">
        <v>304</v>
      </c>
      <c r="R89" s="123"/>
      <c r="S89" s="123"/>
      <c r="T89" s="291"/>
      <c r="U89" s="278" t="s">
        <v>341</v>
      </c>
      <c r="V89" s="123"/>
      <c r="W89" s="123"/>
      <c r="X89" s="123"/>
      <c r="Y89" s="123"/>
      <c r="Z89" s="123"/>
      <c r="AA89" s="123"/>
      <c r="AB89" s="123"/>
      <c r="AC89" s="123"/>
      <c r="AD89" s="123"/>
      <c r="AE89" s="278" t="s">
        <v>341</v>
      </c>
      <c r="AF89" s="123"/>
      <c r="AG89" s="123"/>
      <c r="AH89" s="123"/>
      <c r="AI89" s="123"/>
      <c r="AJ89" s="123"/>
      <c r="AK89" s="123" t="s">
        <v>341</v>
      </c>
      <c r="AL89" s="123"/>
      <c r="AM89" s="123"/>
      <c r="AN89" s="123"/>
      <c r="AO89" s="123" t="s">
        <v>467</v>
      </c>
      <c r="AP89" s="123"/>
      <c r="AQ89" s="123"/>
      <c r="AR89" s="123"/>
      <c r="AS89" s="123"/>
      <c r="AT89" s="123"/>
      <c r="AU89" s="123"/>
      <c r="AV89" s="123"/>
      <c r="AW89" s="123"/>
      <c r="AX89" s="123"/>
      <c r="AY89" s="123"/>
      <c r="AZ89" s="123"/>
      <c r="BA89" s="123" t="s">
        <v>341</v>
      </c>
      <c r="BB89" s="123"/>
      <c r="BC89" s="123" t="s">
        <v>649</v>
      </c>
    </row>
    <row r="90" spans="2:55" s="101" customFormat="1" ht="35.25" customHeight="1">
      <c r="B90" s="356" t="s">
        <v>4</v>
      </c>
      <c r="C90" s="361">
        <v>0.35416666666666669</v>
      </c>
      <c r="D90" s="122" t="s">
        <v>488</v>
      </c>
      <c r="E90" s="122" t="s">
        <v>493</v>
      </c>
      <c r="F90" s="122"/>
      <c r="G90" s="122"/>
      <c r="H90" s="122" t="s">
        <v>664</v>
      </c>
      <c r="I90" s="122" t="s">
        <v>669</v>
      </c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37"/>
      <c r="V90" s="122"/>
      <c r="W90" s="122" t="s">
        <v>583</v>
      </c>
      <c r="X90" s="122"/>
      <c r="Y90" s="122"/>
      <c r="Z90" s="122"/>
      <c r="AA90" s="122"/>
      <c r="AB90" s="122"/>
      <c r="AC90" s="122"/>
      <c r="AD90" s="249" t="s">
        <v>334</v>
      </c>
      <c r="AE90" s="249" t="s">
        <v>334</v>
      </c>
      <c r="AF90" s="249"/>
      <c r="AG90" s="247"/>
      <c r="AH90" s="241" t="s">
        <v>518</v>
      </c>
      <c r="AI90" s="122"/>
      <c r="AJ90" s="122" t="s">
        <v>423</v>
      </c>
      <c r="AK90" s="122" t="s">
        <v>436</v>
      </c>
      <c r="AL90" s="122"/>
      <c r="AM90" s="122"/>
      <c r="AN90" s="122"/>
      <c r="AO90" s="122"/>
      <c r="AP90" s="122"/>
      <c r="AQ90" s="122"/>
      <c r="AR90" s="122" t="s">
        <v>563</v>
      </c>
      <c r="AS90" s="122" t="s">
        <v>564</v>
      </c>
      <c r="AT90" s="122"/>
      <c r="AU90" s="122"/>
      <c r="AV90" s="122"/>
      <c r="AW90" s="122"/>
      <c r="AX90" s="122"/>
      <c r="AY90" s="122"/>
      <c r="AZ90" s="122"/>
      <c r="BA90" s="122"/>
      <c r="BB90" s="122"/>
      <c r="BC90" s="122"/>
    </row>
    <row r="91" spans="2:55" ht="28.5" customHeight="1">
      <c r="B91" s="357"/>
      <c r="C91" s="345"/>
      <c r="D91" s="123" t="s">
        <v>32</v>
      </c>
      <c r="E91" s="123" t="s">
        <v>31</v>
      </c>
      <c r="F91" s="123"/>
      <c r="G91" s="123"/>
      <c r="H91" s="123" t="s">
        <v>684</v>
      </c>
      <c r="I91" s="123" t="s">
        <v>685</v>
      </c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245" t="s">
        <v>405</v>
      </c>
      <c r="AE91" s="245" t="s">
        <v>405</v>
      </c>
      <c r="AF91" s="245"/>
      <c r="AG91" s="245"/>
      <c r="AH91" s="123" t="s">
        <v>79</v>
      </c>
      <c r="AI91" s="123"/>
      <c r="AJ91" s="123" t="s">
        <v>424</v>
      </c>
      <c r="AK91" s="123" t="s">
        <v>418</v>
      </c>
      <c r="AL91" s="123"/>
      <c r="AM91" s="123"/>
      <c r="AN91" s="123"/>
      <c r="AO91" s="123"/>
      <c r="AP91" s="123"/>
      <c r="AQ91" s="123"/>
      <c r="AR91" s="123" t="s">
        <v>554</v>
      </c>
      <c r="AS91" s="123" t="s">
        <v>559</v>
      </c>
      <c r="AT91" s="123"/>
      <c r="AU91" s="123"/>
      <c r="AV91" s="123"/>
      <c r="AW91" s="123"/>
      <c r="AX91" s="123"/>
      <c r="AY91" s="123"/>
      <c r="AZ91" s="123"/>
      <c r="BA91" s="123"/>
      <c r="BB91" s="123"/>
      <c r="BC91" s="123"/>
    </row>
    <row r="92" spans="2:55">
      <c r="B92" s="357"/>
      <c r="C92" s="346"/>
      <c r="D92" s="218" t="s">
        <v>489</v>
      </c>
      <c r="E92" s="123" t="s">
        <v>494</v>
      </c>
      <c r="F92" s="218"/>
      <c r="G92" s="123"/>
      <c r="H92" s="123" t="s">
        <v>686</v>
      </c>
      <c r="I92" s="123" t="s">
        <v>679</v>
      </c>
      <c r="J92" s="218"/>
      <c r="K92" s="218"/>
      <c r="L92" s="123"/>
      <c r="M92" s="218"/>
      <c r="N92" s="123"/>
      <c r="O92" s="123"/>
      <c r="P92" s="218"/>
      <c r="Q92" s="218"/>
      <c r="R92" s="218"/>
      <c r="S92" s="218"/>
      <c r="T92" s="218"/>
      <c r="U92" s="123"/>
      <c r="V92" s="218"/>
      <c r="W92" s="218"/>
      <c r="X92" s="218"/>
      <c r="Y92" s="218"/>
      <c r="Z92" s="218"/>
      <c r="AA92" s="123"/>
      <c r="AB92" s="123"/>
      <c r="AC92" s="218"/>
      <c r="AD92" s="245"/>
      <c r="AE92" s="246"/>
      <c r="AF92" s="245"/>
      <c r="AG92" s="246"/>
      <c r="AH92" s="218" t="s">
        <v>511</v>
      </c>
      <c r="AI92" s="218"/>
      <c r="AJ92" s="218" t="s">
        <v>415</v>
      </c>
      <c r="AK92" s="123"/>
      <c r="AL92" s="123"/>
      <c r="AM92" s="123"/>
      <c r="AN92" s="123"/>
      <c r="AO92" s="123"/>
      <c r="AP92" s="123"/>
      <c r="AQ92" s="123"/>
      <c r="AR92" s="123"/>
      <c r="AS92" s="123" t="s">
        <v>555</v>
      </c>
      <c r="AT92" s="123"/>
      <c r="AU92" s="123"/>
      <c r="AV92" s="123"/>
      <c r="AW92" s="123"/>
      <c r="AX92" s="123"/>
      <c r="AY92" s="123"/>
      <c r="AZ92" s="123"/>
      <c r="BA92" s="123"/>
      <c r="BB92" s="123"/>
      <c r="BC92" s="123"/>
    </row>
    <row r="93" spans="2:55" s="101" customFormat="1" ht="57">
      <c r="B93" s="358"/>
      <c r="C93" s="344">
        <v>0.39583333333333331</v>
      </c>
      <c r="D93" s="122" t="s">
        <v>488</v>
      </c>
      <c r="E93" s="122" t="s">
        <v>493</v>
      </c>
      <c r="F93" s="122"/>
      <c r="G93" s="122"/>
      <c r="H93" s="122" t="s">
        <v>664</v>
      </c>
      <c r="I93" s="122" t="s">
        <v>669</v>
      </c>
      <c r="J93" s="122"/>
      <c r="K93" s="122"/>
      <c r="L93" s="122" t="s">
        <v>384</v>
      </c>
      <c r="M93" s="122" t="s">
        <v>385</v>
      </c>
      <c r="N93" s="122"/>
      <c r="O93" s="122"/>
      <c r="P93" s="122" t="s">
        <v>322</v>
      </c>
      <c r="Q93" s="122" t="s">
        <v>317</v>
      </c>
      <c r="R93" s="122"/>
      <c r="S93" s="122" t="s">
        <v>716</v>
      </c>
      <c r="T93" s="122" t="s">
        <v>344</v>
      </c>
      <c r="U93" s="122" t="s">
        <v>345</v>
      </c>
      <c r="V93" s="122" t="s">
        <v>584</v>
      </c>
      <c r="W93" s="122"/>
      <c r="X93" s="122"/>
      <c r="Y93" s="122"/>
      <c r="Z93" s="122"/>
      <c r="AA93" s="122"/>
      <c r="AB93" s="122"/>
      <c r="AC93" s="122"/>
      <c r="AD93" s="249" t="s">
        <v>327</v>
      </c>
      <c r="AE93" s="249" t="s">
        <v>385</v>
      </c>
      <c r="AF93" s="249"/>
      <c r="AG93" s="247"/>
      <c r="AH93" s="241" t="s">
        <v>518</v>
      </c>
      <c r="AI93" s="122"/>
      <c r="AJ93" s="122" t="s">
        <v>423</v>
      </c>
      <c r="AK93" s="122" t="s">
        <v>436</v>
      </c>
      <c r="AL93" s="122"/>
      <c r="AM93" s="122"/>
      <c r="AN93" s="122" t="s">
        <v>477</v>
      </c>
      <c r="AO93" s="122" t="s">
        <v>478</v>
      </c>
      <c r="AP93" s="122" t="s">
        <v>542</v>
      </c>
      <c r="AQ93" s="122"/>
      <c r="AR93" s="122" t="s">
        <v>563</v>
      </c>
      <c r="AS93" s="122" t="s">
        <v>564</v>
      </c>
      <c r="AT93" s="122" t="s">
        <v>611</v>
      </c>
      <c r="AU93" s="122" t="s">
        <v>612</v>
      </c>
      <c r="AV93" s="122" t="s">
        <v>632</v>
      </c>
      <c r="AW93" s="122" t="s">
        <v>633</v>
      </c>
      <c r="AX93" s="122"/>
      <c r="AY93" s="122"/>
      <c r="AZ93" s="122" t="s">
        <v>362</v>
      </c>
      <c r="BA93" s="122"/>
      <c r="BB93" s="122"/>
      <c r="BC93" s="122" t="s">
        <v>650</v>
      </c>
    </row>
    <row r="94" spans="2:55" ht="28.5" customHeight="1">
      <c r="B94" s="358"/>
      <c r="C94" s="345"/>
      <c r="D94" s="123" t="s">
        <v>32</v>
      </c>
      <c r="E94" s="123" t="s">
        <v>31</v>
      </c>
      <c r="F94" s="123"/>
      <c r="G94" s="123"/>
      <c r="H94" s="123" t="s">
        <v>684</v>
      </c>
      <c r="I94" s="123" t="s">
        <v>685</v>
      </c>
      <c r="J94" s="123"/>
      <c r="K94" s="123"/>
      <c r="L94" s="123" t="s">
        <v>189</v>
      </c>
      <c r="M94" s="123" t="s">
        <v>386</v>
      </c>
      <c r="N94" s="123"/>
      <c r="O94" s="123"/>
      <c r="P94" s="123" t="s">
        <v>323</v>
      </c>
      <c r="Q94" s="123" t="s">
        <v>315</v>
      </c>
      <c r="R94" s="123"/>
      <c r="S94" s="123" t="s">
        <v>703</v>
      </c>
      <c r="T94" s="123" t="s">
        <v>346</v>
      </c>
      <c r="U94" s="123" t="s">
        <v>347</v>
      </c>
      <c r="V94" s="123" t="s">
        <v>579</v>
      </c>
      <c r="W94" s="123"/>
      <c r="X94" s="123"/>
      <c r="Y94" s="123"/>
      <c r="Z94" s="123"/>
      <c r="AA94" s="123"/>
      <c r="AB94" s="123"/>
      <c r="AC94" s="123"/>
      <c r="AD94" s="245" t="s">
        <v>39</v>
      </c>
      <c r="AE94" s="245" t="s">
        <v>397</v>
      </c>
      <c r="AF94" s="245"/>
      <c r="AG94" s="245"/>
      <c r="AH94" s="123" t="s">
        <v>79</v>
      </c>
      <c r="AI94" s="123"/>
      <c r="AJ94" s="123" t="s">
        <v>424</v>
      </c>
      <c r="AK94" s="123" t="s">
        <v>418</v>
      </c>
      <c r="AL94" s="123"/>
      <c r="AM94" s="123"/>
      <c r="AN94" s="123" t="s">
        <v>208</v>
      </c>
      <c r="AO94" s="123" t="s">
        <v>206</v>
      </c>
      <c r="AP94" s="123" t="s">
        <v>537</v>
      </c>
      <c r="AQ94" s="123"/>
      <c r="AR94" s="123" t="s">
        <v>554</v>
      </c>
      <c r="AS94" s="123" t="s">
        <v>559</v>
      </c>
      <c r="AT94" s="123" t="s">
        <v>600</v>
      </c>
      <c r="AU94" s="123" t="s">
        <v>597</v>
      </c>
      <c r="AV94" s="123" t="s">
        <v>634</v>
      </c>
      <c r="AW94" s="123" t="s">
        <v>627</v>
      </c>
      <c r="AX94" s="123"/>
      <c r="AY94" s="123"/>
      <c r="AZ94" s="123" t="s">
        <v>363</v>
      </c>
      <c r="BA94" s="123"/>
      <c r="BB94" s="123"/>
      <c r="BC94" s="123" t="s">
        <v>251</v>
      </c>
    </row>
    <row r="95" spans="2:55" ht="15" thickBot="1">
      <c r="B95" s="358"/>
      <c r="C95" s="346"/>
      <c r="D95" s="218" t="s">
        <v>489</v>
      </c>
      <c r="E95" s="123" t="s">
        <v>494</v>
      </c>
      <c r="F95" s="123"/>
      <c r="G95" s="123"/>
      <c r="H95" s="123" t="s">
        <v>686</v>
      </c>
      <c r="I95" s="123" t="s">
        <v>679</v>
      </c>
      <c r="J95" s="218"/>
      <c r="K95" s="218"/>
      <c r="L95" s="218"/>
      <c r="M95" s="341" t="s">
        <v>734</v>
      </c>
      <c r="N95" s="123"/>
      <c r="O95" s="123"/>
      <c r="P95" s="218">
        <v>22</v>
      </c>
      <c r="Q95" s="218" t="s">
        <v>731</v>
      </c>
      <c r="R95" s="218"/>
      <c r="S95" s="218" t="s">
        <v>744</v>
      </c>
      <c r="T95" s="218"/>
      <c r="U95" s="218" t="s">
        <v>735</v>
      </c>
      <c r="V95" s="218"/>
      <c r="W95" s="218"/>
      <c r="X95" s="218"/>
      <c r="Y95" s="218"/>
      <c r="Z95" s="218"/>
      <c r="AA95" s="123"/>
      <c r="AB95" s="123"/>
      <c r="AC95" s="218"/>
      <c r="AD95" s="245"/>
      <c r="AE95" s="218">
        <v>16</v>
      </c>
      <c r="AF95" s="245"/>
      <c r="AG95" s="218"/>
      <c r="AH95" s="218" t="s">
        <v>511</v>
      </c>
      <c r="AI95" s="218"/>
      <c r="AJ95" s="123" t="s">
        <v>415</v>
      </c>
      <c r="AK95" s="123"/>
      <c r="AL95" s="123"/>
      <c r="AM95" s="123"/>
      <c r="AN95" s="123" t="s">
        <v>479</v>
      </c>
      <c r="AO95" s="123">
        <v>5</v>
      </c>
      <c r="AP95" s="123" t="s">
        <v>122</v>
      </c>
      <c r="AQ95" s="123"/>
      <c r="AR95" s="123"/>
      <c r="AS95" s="123" t="s">
        <v>555</v>
      </c>
      <c r="AT95" s="123">
        <v>18</v>
      </c>
      <c r="AU95" s="123"/>
      <c r="AV95" s="123"/>
      <c r="AW95" s="123"/>
      <c r="AX95" s="123"/>
      <c r="AY95" s="123"/>
      <c r="AZ95" s="123"/>
      <c r="BA95" s="123"/>
      <c r="BB95" s="123"/>
      <c r="BC95" s="123"/>
    </row>
    <row r="96" spans="2:55" s="101" customFormat="1" ht="28.5" customHeight="1">
      <c r="B96" s="358"/>
      <c r="C96" s="344">
        <v>0.4375</v>
      </c>
      <c r="D96" s="122" t="s">
        <v>495</v>
      </c>
      <c r="E96" s="122" t="s">
        <v>496</v>
      </c>
      <c r="F96" s="122"/>
      <c r="G96" s="122"/>
      <c r="H96" s="122" t="s">
        <v>664</v>
      </c>
      <c r="I96" s="122" t="s">
        <v>669</v>
      </c>
      <c r="J96" s="122"/>
      <c r="K96" s="122"/>
      <c r="L96" s="122" t="s">
        <v>384</v>
      </c>
      <c r="M96" s="122" t="s">
        <v>387</v>
      </c>
      <c r="N96" s="122"/>
      <c r="O96" s="122"/>
      <c r="P96" s="122" t="s">
        <v>322</v>
      </c>
      <c r="Q96" s="122" t="s">
        <v>317</v>
      </c>
      <c r="R96" s="122"/>
      <c r="S96" s="122" t="s">
        <v>716</v>
      </c>
      <c r="T96" s="122" t="s">
        <v>344</v>
      </c>
      <c r="U96" s="122" t="s">
        <v>345</v>
      </c>
      <c r="V96" s="122" t="s">
        <v>584</v>
      </c>
      <c r="W96" s="122"/>
      <c r="X96" s="122"/>
      <c r="Y96" s="122"/>
      <c r="Z96" s="122"/>
      <c r="AA96" s="122"/>
      <c r="AB96" s="122"/>
      <c r="AC96" s="122"/>
      <c r="AD96" s="244" t="s">
        <v>327</v>
      </c>
      <c r="AE96" s="244" t="s">
        <v>385</v>
      </c>
      <c r="AF96" s="244"/>
      <c r="AG96" s="249"/>
      <c r="AH96" s="241" t="s">
        <v>518</v>
      </c>
      <c r="AI96" s="122"/>
      <c r="AJ96" s="122" t="s">
        <v>423</v>
      </c>
      <c r="AK96" s="122" t="s">
        <v>437</v>
      </c>
      <c r="AL96" s="122" t="s">
        <v>453</v>
      </c>
      <c r="AM96" s="122" t="s">
        <v>371</v>
      </c>
      <c r="AN96" s="122" t="s">
        <v>477</v>
      </c>
      <c r="AO96" s="122" t="s">
        <v>478</v>
      </c>
      <c r="AP96" s="122" t="s">
        <v>542</v>
      </c>
      <c r="AQ96" s="122"/>
      <c r="AR96" s="122" t="s">
        <v>565</v>
      </c>
      <c r="AS96" s="122" t="s">
        <v>564</v>
      </c>
      <c r="AT96" s="122" t="s">
        <v>611</v>
      </c>
      <c r="AU96" s="122" t="s">
        <v>612</v>
      </c>
      <c r="AV96" s="122" t="s">
        <v>632</v>
      </c>
      <c r="AW96" s="122" t="s">
        <v>633</v>
      </c>
      <c r="AX96" s="122"/>
      <c r="AY96" s="122"/>
      <c r="AZ96" s="122" t="s">
        <v>362</v>
      </c>
      <c r="BA96" s="122" t="s">
        <v>364</v>
      </c>
      <c r="BB96" s="342" t="s">
        <v>651</v>
      </c>
      <c r="BC96" s="122" t="s">
        <v>650</v>
      </c>
    </row>
    <row r="97" spans="1:55" ht="28.5" customHeight="1">
      <c r="B97" s="358"/>
      <c r="C97" s="345"/>
      <c r="D97" s="123" t="s">
        <v>32</v>
      </c>
      <c r="E97" s="123" t="s">
        <v>497</v>
      </c>
      <c r="F97" s="123"/>
      <c r="G97" s="123"/>
      <c r="H97" s="123" t="s">
        <v>684</v>
      </c>
      <c r="I97" s="123" t="s">
        <v>685</v>
      </c>
      <c r="J97" s="123"/>
      <c r="K97" s="123"/>
      <c r="L97" s="123" t="s">
        <v>189</v>
      </c>
      <c r="M97" s="123" t="s">
        <v>388</v>
      </c>
      <c r="N97" s="123"/>
      <c r="O97" s="123"/>
      <c r="P97" s="123" t="s">
        <v>323</v>
      </c>
      <c r="Q97" s="123" t="s">
        <v>315</v>
      </c>
      <c r="R97" s="123"/>
      <c r="S97" s="123" t="s">
        <v>703</v>
      </c>
      <c r="T97" s="123" t="s">
        <v>346</v>
      </c>
      <c r="U97" s="123" t="s">
        <v>347</v>
      </c>
      <c r="V97" s="123" t="s">
        <v>579</v>
      </c>
      <c r="W97" s="123"/>
      <c r="X97" s="123"/>
      <c r="Y97" s="123"/>
      <c r="Z97" s="123"/>
      <c r="AA97" s="123"/>
      <c r="AB97" s="123"/>
      <c r="AC97" s="123"/>
      <c r="AD97" s="245" t="s">
        <v>39</v>
      </c>
      <c r="AE97" s="245" t="s">
        <v>740</v>
      </c>
      <c r="AF97" s="245"/>
      <c r="AG97" s="245"/>
      <c r="AH97" s="123" t="s">
        <v>79</v>
      </c>
      <c r="AI97" s="123"/>
      <c r="AJ97" s="123" t="s">
        <v>424</v>
      </c>
      <c r="AK97" s="123" t="s">
        <v>418</v>
      </c>
      <c r="AL97" s="123" t="s">
        <v>225</v>
      </c>
      <c r="AM97" s="123" t="s">
        <v>454</v>
      </c>
      <c r="AN97" s="123" t="s">
        <v>208</v>
      </c>
      <c r="AO97" s="123" t="s">
        <v>206</v>
      </c>
      <c r="AP97" s="123" t="s">
        <v>537</v>
      </c>
      <c r="AQ97" s="123"/>
      <c r="AR97" s="123" t="s">
        <v>554</v>
      </c>
      <c r="AS97" s="123" t="s">
        <v>559</v>
      </c>
      <c r="AT97" s="123" t="s">
        <v>600</v>
      </c>
      <c r="AU97" s="123" t="s">
        <v>597</v>
      </c>
      <c r="AV97" s="123" t="s">
        <v>634</v>
      </c>
      <c r="AW97" s="123" t="s">
        <v>627</v>
      </c>
      <c r="AX97" s="123"/>
      <c r="AY97" s="123"/>
      <c r="AZ97" s="123" t="s">
        <v>363</v>
      </c>
      <c r="BA97" s="123" t="s">
        <v>357</v>
      </c>
      <c r="BB97" s="342" t="s">
        <v>249</v>
      </c>
      <c r="BC97" s="123" t="s">
        <v>251</v>
      </c>
    </row>
    <row r="98" spans="1:55" ht="15" thickBot="1">
      <c r="B98" s="358"/>
      <c r="C98" s="346"/>
      <c r="D98" s="123" t="s">
        <v>489</v>
      </c>
      <c r="E98" s="123" t="s">
        <v>498</v>
      </c>
      <c r="F98" s="123"/>
      <c r="G98" s="123"/>
      <c r="H98" s="123" t="s">
        <v>686</v>
      </c>
      <c r="I98" s="123" t="s">
        <v>679</v>
      </c>
      <c r="J98" s="218"/>
      <c r="K98" s="218"/>
      <c r="L98" s="218"/>
      <c r="M98" s="341" t="s">
        <v>734</v>
      </c>
      <c r="N98" s="123"/>
      <c r="O98" s="123"/>
      <c r="P98" s="218">
        <v>22</v>
      </c>
      <c r="Q98" s="218" t="s">
        <v>731</v>
      </c>
      <c r="R98" s="218"/>
      <c r="S98" s="218" t="s">
        <v>744</v>
      </c>
      <c r="T98" s="218"/>
      <c r="U98" s="218" t="s">
        <v>735</v>
      </c>
      <c r="V98" s="123"/>
      <c r="W98" s="218"/>
      <c r="X98" s="218"/>
      <c r="Y98" s="218"/>
      <c r="Z98" s="218"/>
      <c r="AA98" s="123"/>
      <c r="AB98" s="123"/>
      <c r="AC98" s="123"/>
      <c r="AD98" s="245"/>
      <c r="AE98" s="218">
        <v>16</v>
      </c>
      <c r="AF98" s="245"/>
      <c r="AG98" s="246"/>
      <c r="AH98" s="218" t="s">
        <v>511</v>
      </c>
      <c r="AI98" s="218"/>
      <c r="AJ98" s="123" t="s">
        <v>415</v>
      </c>
      <c r="AK98" s="123"/>
      <c r="AL98" s="123"/>
      <c r="AM98" s="123" t="s">
        <v>455</v>
      </c>
      <c r="AN98" s="123" t="s">
        <v>479</v>
      </c>
      <c r="AO98" s="123">
        <v>5</v>
      </c>
      <c r="AP98" s="123" t="s">
        <v>122</v>
      </c>
      <c r="AQ98" s="123"/>
      <c r="AR98" s="123"/>
      <c r="AS98" s="123" t="s">
        <v>555</v>
      </c>
      <c r="AT98" s="123">
        <v>18</v>
      </c>
      <c r="AU98" s="123"/>
      <c r="AV98" s="123"/>
      <c r="AW98" s="123"/>
      <c r="AX98" s="123"/>
      <c r="AY98" s="123"/>
      <c r="AZ98" s="123"/>
      <c r="BA98" s="123"/>
      <c r="BB98" s="342">
        <v>13</v>
      </c>
      <c r="BC98" s="123"/>
    </row>
    <row r="99" spans="1:55" s="101" customFormat="1" ht="28.5" customHeight="1">
      <c r="B99" s="358"/>
      <c r="C99" s="344">
        <v>0.47916666666666669</v>
      </c>
      <c r="D99" s="122" t="s">
        <v>495</v>
      </c>
      <c r="E99" s="122" t="s">
        <v>496</v>
      </c>
      <c r="F99" s="122"/>
      <c r="G99" s="122"/>
      <c r="H99" s="122" t="s">
        <v>663</v>
      </c>
      <c r="I99" s="122" t="s">
        <v>669</v>
      </c>
      <c r="J99" s="122"/>
      <c r="K99" s="122"/>
      <c r="L99" s="122" t="s">
        <v>384</v>
      </c>
      <c r="M99" s="122" t="s">
        <v>387</v>
      </c>
      <c r="N99" s="122"/>
      <c r="O99" s="122"/>
      <c r="P99" s="122" t="s">
        <v>322</v>
      </c>
      <c r="Q99" s="122" t="s">
        <v>317</v>
      </c>
      <c r="R99" s="122"/>
      <c r="S99" s="122" t="s">
        <v>716</v>
      </c>
      <c r="T99" s="122" t="s">
        <v>344</v>
      </c>
      <c r="U99" s="122" t="s">
        <v>345</v>
      </c>
      <c r="V99" s="122" t="s">
        <v>584</v>
      </c>
      <c r="W99" s="122"/>
      <c r="X99" s="122"/>
      <c r="Y99" s="122"/>
      <c r="Z99" s="122"/>
      <c r="AA99" s="122"/>
      <c r="AB99" s="122"/>
      <c r="AC99" s="122"/>
      <c r="AD99" s="244" t="s">
        <v>327</v>
      </c>
      <c r="AE99" s="244" t="s">
        <v>385</v>
      </c>
      <c r="AF99" s="244"/>
      <c r="AG99" s="249"/>
      <c r="AH99" s="241" t="s">
        <v>518</v>
      </c>
      <c r="AI99" s="122"/>
      <c r="AJ99" s="122" t="s">
        <v>425</v>
      </c>
      <c r="AK99" s="122" t="s">
        <v>437</v>
      </c>
      <c r="AL99" s="122" t="s">
        <v>453</v>
      </c>
      <c r="AM99" s="122" t="s">
        <v>371</v>
      </c>
      <c r="AN99" s="122" t="s">
        <v>477</v>
      </c>
      <c r="AO99" s="122" t="s">
        <v>478</v>
      </c>
      <c r="AP99" s="122" t="s">
        <v>542</v>
      </c>
      <c r="AQ99" s="122"/>
      <c r="AR99" s="122" t="s">
        <v>565</v>
      </c>
      <c r="AS99" s="122" t="s">
        <v>564</v>
      </c>
      <c r="AT99" s="122" t="s">
        <v>611</v>
      </c>
      <c r="AU99" s="122" t="s">
        <v>612</v>
      </c>
      <c r="AV99" s="122" t="s">
        <v>632</v>
      </c>
      <c r="AW99" s="122" t="s">
        <v>633</v>
      </c>
      <c r="AX99" s="122"/>
      <c r="AY99" s="122"/>
      <c r="AZ99" s="122" t="s">
        <v>362</v>
      </c>
      <c r="BA99" s="122" t="s">
        <v>364</v>
      </c>
      <c r="BB99" s="342" t="s">
        <v>651</v>
      </c>
      <c r="BC99" s="122" t="s">
        <v>650</v>
      </c>
    </row>
    <row r="100" spans="1:55" ht="28.5" customHeight="1">
      <c r="B100" s="358"/>
      <c r="C100" s="345"/>
      <c r="D100" s="123" t="s">
        <v>32</v>
      </c>
      <c r="E100" s="123" t="s">
        <v>497</v>
      </c>
      <c r="F100" s="123"/>
      <c r="G100" s="123"/>
      <c r="H100" s="123" t="s">
        <v>684</v>
      </c>
      <c r="I100" s="123" t="s">
        <v>685</v>
      </c>
      <c r="J100" s="123"/>
      <c r="K100" s="123"/>
      <c r="L100" s="123" t="s">
        <v>189</v>
      </c>
      <c r="M100" s="123" t="s">
        <v>388</v>
      </c>
      <c r="N100" s="123"/>
      <c r="O100" s="123"/>
      <c r="P100" s="123" t="s">
        <v>323</v>
      </c>
      <c r="Q100" s="123" t="s">
        <v>315</v>
      </c>
      <c r="R100" s="123"/>
      <c r="S100" s="123" t="s">
        <v>703</v>
      </c>
      <c r="T100" s="123" t="s">
        <v>346</v>
      </c>
      <c r="U100" s="123" t="s">
        <v>347</v>
      </c>
      <c r="V100" s="123" t="s">
        <v>579</v>
      </c>
      <c r="W100" s="123"/>
      <c r="X100" s="123"/>
      <c r="Y100" s="123"/>
      <c r="Z100" s="123"/>
      <c r="AA100" s="123"/>
      <c r="AB100" s="123"/>
      <c r="AC100" s="123"/>
      <c r="AD100" s="245" t="s">
        <v>39</v>
      </c>
      <c r="AE100" s="245" t="s">
        <v>740</v>
      </c>
      <c r="AF100" s="245"/>
      <c r="AG100" s="245"/>
      <c r="AH100" s="123" t="s">
        <v>79</v>
      </c>
      <c r="AI100" s="123"/>
      <c r="AJ100" s="123" t="s">
        <v>424</v>
      </c>
      <c r="AK100" s="123" t="s">
        <v>418</v>
      </c>
      <c r="AL100" s="123" t="s">
        <v>225</v>
      </c>
      <c r="AM100" s="123" t="s">
        <v>454</v>
      </c>
      <c r="AN100" s="123" t="s">
        <v>208</v>
      </c>
      <c r="AO100" s="123" t="s">
        <v>206</v>
      </c>
      <c r="AP100" s="123" t="s">
        <v>537</v>
      </c>
      <c r="AQ100" s="123"/>
      <c r="AR100" s="123" t="s">
        <v>554</v>
      </c>
      <c r="AS100" s="123" t="s">
        <v>559</v>
      </c>
      <c r="AT100" s="123" t="s">
        <v>600</v>
      </c>
      <c r="AU100" s="123" t="s">
        <v>597</v>
      </c>
      <c r="AV100" s="123" t="s">
        <v>634</v>
      </c>
      <c r="AW100" s="123" t="s">
        <v>627</v>
      </c>
      <c r="AX100" s="123"/>
      <c r="AY100" s="123"/>
      <c r="AZ100" s="123" t="s">
        <v>363</v>
      </c>
      <c r="BA100" s="123" t="s">
        <v>357</v>
      </c>
      <c r="BB100" s="342" t="s">
        <v>249</v>
      </c>
      <c r="BC100" s="123" t="s">
        <v>251</v>
      </c>
    </row>
    <row r="101" spans="1:55">
      <c r="B101" s="358"/>
      <c r="C101" s="346"/>
      <c r="D101" s="123" t="s">
        <v>489</v>
      </c>
      <c r="E101" s="123" t="s">
        <v>498</v>
      </c>
      <c r="F101" s="123"/>
      <c r="G101" s="123"/>
      <c r="H101" s="123" t="s">
        <v>686</v>
      </c>
      <c r="I101" s="123" t="s">
        <v>679</v>
      </c>
      <c r="J101" s="218"/>
      <c r="K101" s="218"/>
      <c r="L101" s="218"/>
      <c r="M101" s="341" t="s">
        <v>734</v>
      </c>
      <c r="N101" s="123"/>
      <c r="O101" s="123"/>
      <c r="P101" s="218">
        <v>22</v>
      </c>
      <c r="Q101" s="218" t="s">
        <v>731</v>
      </c>
      <c r="R101" s="218"/>
      <c r="S101" s="218" t="s">
        <v>744</v>
      </c>
      <c r="T101" s="123"/>
      <c r="U101" s="218" t="s">
        <v>735</v>
      </c>
      <c r="V101" s="123"/>
      <c r="W101" s="218"/>
      <c r="X101" s="218"/>
      <c r="Y101" s="218"/>
      <c r="Z101" s="218"/>
      <c r="AA101" s="123"/>
      <c r="AB101" s="123"/>
      <c r="AC101" s="123"/>
      <c r="AD101" s="245"/>
      <c r="AE101" s="218">
        <v>16</v>
      </c>
      <c r="AF101" s="245"/>
      <c r="AG101" s="246"/>
      <c r="AH101" s="218" t="s">
        <v>511</v>
      </c>
      <c r="AI101" s="218"/>
      <c r="AJ101" s="123"/>
      <c r="AK101" s="123"/>
      <c r="AL101" s="123"/>
      <c r="AM101" s="123" t="s">
        <v>455</v>
      </c>
      <c r="AN101" s="123" t="s">
        <v>479</v>
      </c>
      <c r="AO101" s="123">
        <v>5</v>
      </c>
      <c r="AP101" s="123" t="s">
        <v>122</v>
      </c>
      <c r="AQ101" s="123"/>
      <c r="AR101" s="123"/>
      <c r="AS101" s="123" t="s">
        <v>555</v>
      </c>
      <c r="AT101" s="123">
        <v>18</v>
      </c>
      <c r="AU101" s="123"/>
      <c r="AV101" s="123"/>
      <c r="AW101" s="123"/>
      <c r="AX101" s="123"/>
      <c r="AY101" s="123"/>
      <c r="AZ101" s="123"/>
      <c r="BA101" s="123"/>
      <c r="BB101" s="123">
        <v>13</v>
      </c>
      <c r="BC101" s="123"/>
    </row>
    <row r="102" spans="1:55" s="104" customFormat="1" ht="15" thickBot="1">
      <c r="A102" s="103"/>
      <c r="B102" s="358"/>
      <c r="C102" s="98">
        <v>0.5</v>
      </c>
      <c r="D102" s="125"/>
      <c r="E102" s="125"/>
      <c r="F102" s="141"/>
      <c r="G102" s="141"/>
      <c r="H102" s="141"/>
      <c r="I102" s="141"/>
      <c r="J102" s="237"/>
      <c r="K102" s="236"/>
      <c r="L102" s="141"/>
      <c r="M102" s="211"/>
      <c r="N102" s="142"/>
      <c r="O102" s="142"/>
      <c r="P102" s="121"/>
      <c r="Q102" s="216"/>
      <c r="R102" s="121"/>
      <c r="S102" s="216"/>
      <c r="T102" s="125"/>
      <c r="U102" s="281"/>
      <c r="V102" s="141"/>
      <c r="W102" s="141"/>
      <c r="X102" s="237"/>
      <c r="Y102" s="236"/>
      <c r="Z102" s="143"/>
      <c r="AA102" s="143"/>
      <c r="AB102" s="141"/>
      <c r="AC102" s="211"/>
      <c r="AD102" s="237"/>
      <c r="AE102" s="236"/>
      <c r="AF102" s="237"/>
      <c r="AG102" s="236"/>
      <c r="AH102" s="121"/>
      <c r="AI102" s="141"/>
      <c r="AJ102" s="141"/>
      <c r="AK102" s="141"/>
      <c r="AL102" s="121"/>
      <c r="AM102" s="141"/>
      <c r="AN102" s="121"/>
      <c r="AO102" s="141"/>
      <c r="AP102" s="121"/>
      <c r="AQ102" s="141"/>
      <c r="AR102" s="121"/>
      <c r="AS102" s="141"/>
      <c r="AT102" s="121"/>
      <c r="AU102" s="141"/>
      <c r="AV102" s="121"/>
      <c r="AW102" s="141"/>
      <c r="AX102" s="121"/>
      <c r="AY102" s="141"/>
      <c r="AZ102" s="121"/>
      <c r="BA102" s="141"/>
      <c r="BB102" s="121"/>
      <c r="BC102" s="141"/>
    </row>
    <row r="103" spans="1:55" s="101" customFormat="1" ht="28.5">
      <c r="B103" s="358"/>
      <c r="C103" s="344">
        <v>0.54166666666666663</v>
      </c>
      <c r="D103" s="122"/>
      <c r="E103" s="123"/>
      <c r="F103" s="122"/>
      <c r="G103" s="122"/>
      <c r="H103" s="122"/>
      <c r="I103" s="122" t="s">
        <v>687</v>
      </c>
      <c r="J103" s="122"/>
      <c r="K103" s="122"/>
      <c r="L103" s="122"/>
      <c r="M103" s="122"/>
      <c r="N103" s="122"/>
      <c r="O103" s="122"/>
      <c r="P103" s="122"/>
      <c r="Q103" s="122"/>
      <c r="R103" s="122" t="s">
        <v>480</v>
      </c>
      <c r="S103" s="122" t="s">
        <v>480</v>
      </c>
      <c r="T103" s="122" t="s">
        <v>348</v>
      </c>
      <c r="U103" s="277" t="s">
        <v>348</v>
      </c>
      <c r="V103" s="122" t="s">
        <v>585</v>
      </c>
      <c r="W103" s="122" t="s">
        <v>585</v>
      </c>
      <c r="X103" s="122"/>
      <c r="Y103" s="122"/>
      <c r="Z103" s="122"/>
      <c r="AA103" s="122"/>
      <c r="AB103" s="122"/>
      <c r="AC103" s="122"/>
      <c r="AD103" s="244"/>
      <c r="AE103" s="247"/>
      <c r="AF103" s="244"/>
      <c r="AG103" s="249"/>
      <c r="AH103" s="241" t="s">
        <v>519</v>
      </c>
      <c r="AI103" s="122" t="s">
        <v>519</v>
      </c>
      <c r="AJ103" s="122"/>
      <c r="AK103" s="122"/>
      <c r="AL103" s="122"/>
      <c r="AM103" s="122"/>
      <c r="AN103" s="122" t="s">
        <v>480</v>
      </c>
      <c r="AO103" s="122" t="s">
        <v>480</v>
      </c>
      <c r="AP103" s="122" t="s">
        <v>519</v>
      </c>
      <c r="AQ103" s="122" t="s">
        <v>519</v>
      </c>
      <c r="AR103" s="122"/>
      <c r="AS103" s="122"/>
      <c r="AT103" s="122"/>
      <c r="AU103" s="122"/>
      <c r="AV103" s="122"/>
      <c r="AW103" s="122"/>
      <c r="AX103" s="122"/>
      <c r="AY103" s="122"/>
      <c r="AZ103" s="122"/>
      <c r="BA103" s="122"/>
      <c r="BB103" s="122"/>
      <c r="BC103" s="122"/>
    </row>
    <row r="104" spans="1:55">
      <c r="B104" s="358"/>
      <c r="C104" s="345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278"/>
      <c r="V104" s="123"/>
      <c r="W104" s="123"/>
      <c r="X104" s="123"/>
      <c r="Y104" s="123"/>
      <c r="Z104" s="123"/>
      <c r="AA104" s="123"/>
      <c r="AB104" s="123"/>
      <c r="AC104" s="123"/>
      <c r="AD104" s="245"/>
      <c r="AE104" s="246"/>
      <c r="AF104" s="245"/>
      <c r="AG104" s="245"/>
      <c r="AH104" s="123" t="s">
        <v>519</v>
      </c>
      <c r="AI104" s="123" t="s">
        <v>519</v>
      </c>
      <c r="AJ104" s="123"/>
      <c r="AK104" s="123"/>
      <c r="AL104" s="123"/>
      <c r="AM104" s="123"/>
      <c r="AN104" s="123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</row>
    <row r="105" spans="1:55" ht="15" thickBot="1">
      <c r="B105" s="358"/>
      <c r="C105" s="346"/>
      <c r="D105" s="123"/>
      <c r="E105" s="123"/>
      <c r="F105" s="218"/>
      <c r="G105" s="123"/>
      <c r="H105" s="123"/>
      <c r="I105" s="123"/>
      <c r="J105" s="123"/>
      <c r="K105" s="218"/>
      <c r="L105" s="290"/>
      <c r="M105" s="218"/>
      <c r="N105" s="123"/>
      <c r="O105" s="218"/>
      <c r="P105" s="123"/>
      <c r="Q105" s="123"/>
      <c r="R105" s="123"/>
      <c r="S105" s="123"/>
      <c r="T105" s="218"/>
      <c r="U105" s="218"/>
      <c r="V105" s="123"/>
      <c r="W105" s="123"/>
      <c r="X105" s="218"/>
      <c r="Y105" s="123"/>
      <c r="Z105" s="123"/>
      <c r="AA105" s="123"/>
      <c r="AB105" s="123"/>
      <c r="AC105" s="123"/>
      <c r="AD105" s="245"/>
      <c r="AE105" s="246"/>
      <c r="AF105" s="245"/>
      <c r="AG105" s="246"/>
      <c r="AH105" s="123" t="s">
        <v>519</v>
      </c>
      <c r="AI105" s="218" t="s">
        <v>519</v>
      </c>
      <c r="AJ105" s="218"/>
      <c r="AK105" s="123"/>
      <c r="AL105" s="123"/>
      <c r="AM105" s="123"/>
      <c r="AN105" s="123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</row>
    <row r="106" spans="1:55" s="101" customFormat="1" ht="28.5">
      <c r="B106" s="358"/>
      <c r="C106" s="344">
        <v>0.58333333333333337</v>
      </c>
      <c r="D106" s="122"/>
      <c r="E106" s="123"/>
      <c r="F106" s="122"/>
      <c r="G106" s="122"/>
      <c r="H106" s="122"/>
      <c r="I106" s="122" t="s">
        <v>687</v>
      </c>
      <c r="J106" s="122"/>
      <c r="K106" s="122"/>
      <c r="L106" s="122"/>
      <c r="M106" s="122"/>
      <c r="N106" s="122"/>
      <c r="O106" s="122"/>
      <c r="P106" s="122"/>
      <c r="Q106" s="122"/>
      <c r="R106" s="122" t="s">
        <v>480</v>
      </c>
      <c r="S106" s="122" t="s">
        <v>480</v>
      </c>
      <c r="T106" s="277" t="s">
        <v>348</v>
      </c>
      <c r="U106" s="277" t="s">
        <v>348</v>
      </c>
      <c r="V106" s="122" t="s">
        <v>585</v>
      </c>
      <c r="W106" s="122" t="s">
        <v>585</v>
      </c>
      <c r="X106" s="122"/>
      <c r="Y106" s="122"/>
      <c r="Z106" s="122"/>
      <c r="AA106" s="122"/>
      <c r="AB106" s="122"/>
      <c r="AC106" s="122"/>
      <c r="AD106" s="244"/>
      <c r="AE106" s="247"/>
      <c r="AF106" s="244"/>
      <c r="AG106" s="249"/>
      <c r="AH106" s="241" t="s">
        <v>519</v>
      </c>
      <c r="AI106" s="122" t="s">
        <v>519</v>
      </c>
      <c r="AJ106" s="122"/>
      <c r="AK106" s="122"/>
      <c r="AL106" s="122"/>
      <c r="AM106" s="122"/>
      <c r="AN106" s="122" t="s">
        <v>480</v>
      </c>
      <c r="AO106" s="122" t="s">
        <v>480</v>
      </c>
      <c r="AP106" s="122" t="s">
        <v>519</v>
      </c>
      <c r="AQ106" s="122" t="s">
        <v>519</v>
      </c>
      <c r="AR106" s="122"/>
      <c r="AS106" s="122"/>
      <c r="AT106" s="122"/>
      <c r="AU106" s="122"/>
      <c r="AV106" s="122"/>
      <c r="AW106" s="122"/>
      <c r="AX106" s="122"/>
      <c r="AY106" s="122"/>
      <c r="AZ106" s="122"/>
      <c r="BA106" s="122"/>
      <c r="BB106" s="122"/>
      <c r="BC106" s="122"/>
    </row>
    <row r="107" spans="1:55">
      <c r="B107" s="358"/>
      <c r="C107" s="345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278"/>
      <c r="U107" s="278"/>
      <c r="V107" s="123"/>
      <c r="W107" s="123"/>
      <c r="X107" s="123"/>
      <c r="Y107" s="123"/>
      <c r="Z107" s="123"/>
      <c r="AA107" s="123"/>
      <c r="AB107" s="123"/>
      <c r="AC107" s="123"/>
      <c r="AD107" s="245"/>
      <c r="AE107" s="246"/>
      <c r="AF107" s="245"/>
      <c r="AG107" s="245"/>
      <c r="AH107" s="123" t="s">
        <v>519</v>
      </c>
      <c r="AI107" s="123" t="s">
        <v>519</v>
      </c>
      <c r="AJ107" s="123"/>
      <c r="AK107" s="123"/>
      <c r="AL107" s="123"/>
      <c r="AM107" s="123"/>
      <c r="AN107" s="123"/>
      <c r="AO107" s="123"/>
      <c r="AP107" s="123"/>
      <c r="AQ107" s="123"/>
      <c r="AR107" s="123"/>
      <c r="AS107" s="123"/>
      <c r="AT107" s="123"/>
      <c r="AU107" s="123"/>
      <c r="AV107" s="123"/>
      <c r="AW107" s="123"/>
      <c r="AX107" s="123"/>
      <c r="AY107" s="123"/>
      <c r="AZ107" s="123"/>
      <c r="BA107" s="123"/>
      <c r="BB107" s="123"/>
      <c r="BC107" s="123"/>
    </row>
    <row r="108" spans="1:55" ht="15" thickBot="1">
      <c r="B108" s="358"/>
      <c r="C108" s="346"/>
      <c r="D108" s="123"/>
      <c r="E108" s="123"/>
      <c r="F108" s="218"/>
      <c r="G108" s="123"/>
      <c r="H108" s="123"/>
      <c r="I108" s="123"/>
      <c r="J108" s="123"/>
      <c r="K108" s="218"/>
      <c r="L108" s="290"/>
      <c r="M108" s="218"/>
      <c r="N108" s="123"/>
      <c r="O108" s="218"/>
      <c r="P108" s="123"/>
      <c r="Q108" s="123"/>
      <c r="R108" s="123"/>
      <c r="S108" s="123"/>
      <c r="T108" s="218"/>
      <c r="U108" s="218"/>
      <c r="V108" s="123"/>
      <c r="W108" s="123"/>
      <c r="X108" s="218"/>
      <c r="Y108" s="123"/>
      <c r="Z108" s="123"/>
      <c r="AA108" s="123"/>
      <c r="AB108" s="123"/>
      <c r="AC108" s="123"/>
      <c r="AD108" s="245"/>
      <c r="AE108" s="246"/>
      <c r="AF108" s="245"/>
      <c r="AG108" s="246"/>
      <c r="AH108" s="123" t="s">
        <v>519</v>
      </c>
      <c r="AI108" s="218" t="s">
        <v>519</v>
      </c>
      <c r="AJ108" s="218"/>
      <c r="AK108" s="123"/>
      <c r="AL108" s="123"/>
      <c r="AM108" s="123"/>
      <c r="AN108" s="123"/>
      <c r="AO108" s="123"/>
      <c r="AP108" s="123"/>
      <c r="AQ108" s="123"/>
      <c r="AR108" s="123"/>
      <c r="AS108" s="123"/>
      <c r="AT108" s="123"/>
      <c r="AU108" s="123"/>
      <c r="AV108" s="123"/>
      <c r="AW108" s="123"/>
      <c r="AX108" s="123"/>
      <c r="AY108" s="123"/>
      <c r="AZ108" s="123"/>
      <c r="BA108" s="123"/>
      <c r="BB108" s="123"/>
      <c r="BC108" s="123"/>
    </row>
    <row r="109" spans="1:55" s="101" customFormat="1" ht="42.75">
      <c r="B109" s="358"/>
      <c r="C109" s="344">
        <v>0.625</v>
      </c>
      <c r="D109" s="122"/>
      <c r="E109" s="123" t="s">
        <v>499</v>
      </c>
      <c r="F109" s="122"/>
      <c r="G109" s="122"/>
      <c r="H109" s="122" t="s">
        <v>663</v>
      </c>
      <c r="I109" s="122" t="s">
        <v>371</v>
      </c>
      <c r="J109" s="122"/>
      <c r="K109" s="122"/>
      <c r="L109" s="122" t="s">
        <v>389</v>
      </c>
      <c r="M109" s="122" t="s">
        <v>310</v>
      </c>
      <c r="N109" s="122"/>
      <c r="O109" s="122"/>
      <c r="P109" s="122" t="s">
        <v>312</v>
      </c>
      <c r="Q109" s="122"/>
      <c r="R109" s="122"/>
      <c r="S109" s="122"/>
      <c r="T109" s="122"/>
      <c r="U109" s="277" t="s">
        <v>310</v>
      </c>
      <c r="V109" s="122"/>
      <c r="W109" s="122" t="s">
        <v>581</v>
      </c>
      <c r="X109" s="122"/>
      <c r="Y109" s="122"/>
      <c r="Z109" s="122"/>
      <c r="AA109" s="122"/>
      <c r="AB109" s="122"/>
      <c r="AC109" s="122"/>
      <c r="AD109" s="244" t="s">
        <v>406</v>
      </c>
      <c r="AE109" s="247" t="s">
        <v>310</v>
      </c>
      <c r="AF109" s="244"/>
      <c r="AG109" s="247"/>
      <c r="AH109" s="241"/>
      <c r="AI109" s="122" t="s">
        <v>520</v>
      </c>
      <c r="AJ109" s="122" t="s">
        <v>423</v>
      </c>
      <c r="AK109" s="122" t="s">
        <v>437</v>
      </c>
      <c r="AL109" s="122" t="s">
        <v>456</v>
      </c>
      <c r="AM109" s="122" t="s">
        <v>456</v>
      </c>
      <c r="AN109" s="122" t="s">
        <v>481</v>
      </c>
      <c r="AO109" s="122"/>
      <c r="AP109" s="122"/>
      <c r="AQ109" s="122" t="s">
        <v>371</v>
      </c>
      <c r="AR109" s="122"/>
      <c r="AS109" s="122" t="s">
        <v>566</v>
      </c>
      <c r="AT109" s="122"/>
      <c r="AU109" s="122" t="s">
        <v>613</v>
      </c>
      <c r="AV109" s="122"/>
      <c r="AW109" s="122" t="s">
        <v>310</v>
      </c>
      <c r="AX109" s="122"/>
      <c r="AY109" s="122"/>
      <c r="AZ109" s="122" t="s">
        <v>365</v>
      </c>
      <c r="BA109" s="122" t="s">
        <v>366</v>
      </c>
      <c r="BB109" s="122"/>
      <c r="BC109" s="122" t="s">
        <v>310</v>
      </c>
    </row>
    <row r="110" spans="1:55" ht="85.5">
      <c r="B110" s="358"/>
      <c r="C110" s="345"/>
      <c r="D110" s="123"/>
      <c r="E110" s="123" t="s">
        <v>500</v>
      </c>
      <c r="F110" s="123"/>
      <c r="G110" s="123"/>
      <c r="H110" s="123" t="s">
        <v>684</v>
      </c>
      <c r="I110" s="123" t="s">
        <v>688</v>
      </c>
      <c r="J110" s="123"/>
      <c r="K110" s="123"/>
      <c r="L110" s="123" t="s">
        <v>253</v>
      </c>
      <c r="M110" s="123" t="s">
        <v>390</v>
      </c>
      <c r="N110" s="123"/>
      <c r="O110" s="123"/>
      <c r="P110" s="123" t="s">
        <v>313</v>
      </c>
      <c r="Q110" s="123"/>
      <c r="R110" s="123"/>
      <c r="S110" s="123"/>
      <c r="T110" s="123"/>
      <c r="U110" s="278" t="s">
        <v>335</v>
      </c>
      <c r="V110" s="123"/>
      <c r="W110" s="123" t="s">
        <v>572</v>
      </c>
      <c r="X110" s="123"/>
      <c r="Y110" s="123"/>
      <c r="Z110" s="123"/>
      <c r="AA110" s="123"/>
      <c r="AB110" s="123"/>
      <c r="AC110" s="123"/>
      <c r="AD110" s="245" t="s">
        <v>397</v>
      </c>
      <c r="AE110" s="245" t="s">
        <v>39</v>
      </c>
      <c r="AF110" s="245"/>
      <c r="AG110" s="245"/>
      <c r="AH110" s="123"/>
      <c r="AI110" s="123" t="s">
        <v>79</v>
      </c>
      <c r="AJ110" s="123" t="s">
        <v>424</v>
      </c>
      <c r="AK110" s="123" t="s">
        <v>418</v>
      </c>
      <c r="AL110" s="123" t="s">
        <v>454</v>
      </c>
      <c r="AM110" s="123" t="s">
        <v>454</v>
      </c>
      <c r="AN110" s="123" t="s">
        <v>208</v>
      </c>
      <c r="AO110" s="123"/>
      <c r="AP110" s="123"/>
      <c r="AQ110" s="123" t="s">
        <v>543</v>
      </c>
      <c r="AR110" s="123"/>
      <c r="AS110" s="123" t="s">
        <v>554</v>
      </c>
      <c r="AT110" s="123"/>
      <c r="AU110" s="123" t="s">
        <v>614</v>
      </c>
      <c r="AV110" s="123"/>
      <c r="AW110" s="123" t="s">
        <v>635</v>
      </c>
      <c r="AX110" s="123"/>
      <c r="AY110" s="123"/>
      <c r="AZ110" s="123" t="s">
        <v>363</v>
      </c>
      <c r="BA110" s="123" t="s">
        <v>357</v>
      </c>
      <c r="BB110" s="123"/>
      <c r="BC110" s="123" t="s">
        <v>652</v>
      </c>
    </row>
    <row r="111" spans="1:55">
      <c r="B111" s="358"/>
      <c r="C111" s="346"/>
      <c r="D111" s="123"/>
      <c r="E111" s="123"/>
      <c r="F111" s="218"/>
      <c r="G111" s="123"/>
      <c r="H111" s="123" t="s">
        <v>686</v>
      </c>
      <c r="I111" s="123" t="s">
        <v>679</v>
      </c>
      <c r="J111" s="123"/>
      <c r="K111" s="218"/>
      <c r="L111" s="290"/>
      <c r="M111" s="218"/>
      <c r="N111" s="123"/>
      <c r="O111" s="218"/>
      <c r="P111" s="123" t="s">
        <v>122</v>
      </c>
      <c r="Q111" s="123"/>
      <c r="R111" s="123"/>
      <c r="S111" s="123"/>
      <c r="T111" s="123"/>
      <c r="U111" s="123" t="s">
        <v>330</v>
      </c>
      <c r="V111" s="123"/>
      <c r="W111" s="123"/>
      <c r="X111" s="218"/>
      <c r="Y111" s="123"/>
      <c r="Z111" s="123"/>
      <c r="AA111" s="123"/>
      <c r="AB111" s="123"/>
      <c r="AC111" s="123"/>
      <c r="AD111" s="245"/>
      <c r="AE111" s="245"/>
      <c r="AF111" s="245"/>
      <c r="AG111" s="245"/>
      <c r="AH111" s="123"/>
      <c r="AI111" s="218" t="s">
        <v>511</v>
      </c>
      <c r="AJ111" s="218" t="s">
        <v>415</v>
      </c>
      <c r="AK111" s="123"/>
      <c r="AL111" s="123"/>
      <c r="AM111" s="123"/>
      <c r="AN111" s="123" t="s">
        <v>479</v>
      </c>
      <c r="AO111" s="123"/>
      <c r="AP111" s="123"/>
      <c r="AQ111" s="123" t="s">
        <v>530</v>
      </c>
      <c r="AR111" s="123"/>
      <c r="AS111" s="123" t="s">
        <v>555</v>
      </c>
      <c r="AT111" s="123"/>
      <c r="AU111" s="123"/>
      <c r="AV111" s="123"/>
      <c r="AW111" s="123"/>
      <c r="AX111" s="123"/>
      <c r="AY111" s="123"/>
      <c r="AZ111" s="123"/>
      <c r="BA111" s="123"/>
      <c r="BB111" s="123"/>
      <c r="BC111" s="123"/>
    </row>
    <row r="112" spans="1:55" s="101" customFormat="1" ht="42.75" customHeight="1">
      <c r="B112" s="358"/>
      <c r="C112" s="344">
        <v>0.66666666666666663</v>
      </c>
      <c r="D112" s="122"/>
      <c r="E112" s="122" t="s">
        <v>499</v>
      </c>
      <c r="F112" s="122"/>
      <c r="G112" s="122"/>
      <c r="H112" s="122" t="s">
        <v>663</v>
      </c>
      <c r="I112" s="122" t="s">
        <v>371</v>
      </c>
      <c r="J112" s="122"/>
      <c r="K112" s="122"/>
      <c r="L112" s="122" t="s">
        <v>389</v>
      </c>
      <c r="M112" s="122" t="s">
        <v>310</v>
      </c>
      <c r="N112" s="122"/>
      <c r="O112" s="122"/>
      <c r="P112" s="122" t="s">
        <v>312</v>
      </c>
      <c r="Q112" s="122"/>
      <c r="R112" s="122"/>
      <c r="S112" s="122"/>
      <c r="T112" s="277"/>
      <c r="U112" s="277" t="s">
        <v>310</v>
      </c>
      <c r="V112" s="122"/>
      <c r="W112" s="122" t="s">
        <v>581</v>
      </c>
      <c r="X112" s="122"/>
      <c r="Y112" s="122"/>
      <c r="Z112" s="122"/>
      <c r="AA112" s="122"/>
      <c r="AB112" s="122"/>
      <c r="AC112" s="122"/>
      <c r="AD112" s="248" t="s">
        <v>406</v>
      </c>
      <c r="AE112" s="247" t="s">
        <v>310</v>
      </c>
      <c r="AF112" s="248"/>
      <c r="AG112" s="247"/>
      <c r="AH112" s="122"/>
      <c r="AI112" s="122" t="s">
        <v>520</v>
      </c>
      <c r="AJ112" s="122" t="s">
        <v>425</v>
      </c>
      <c r="AK112" s="122"/>
      <c r="AL112" s="122"/>
      <c r="AM112" s="122"/>
      <c r="AN112" s="122" t="s">
        <v>481</v>
      </c>
      <c r="AO112" s="122"/>
      <c r="AP112" s="122"/>
      <c r="AQ112" s="122" t="s">
        <v>371</v>
      </c>
      <c r="AR112" s="122"/>
      <c r="AS112" s="122" t="s">
        <v>566</v>
      </c>
      <c r="AT112" s="122"/>
      <c r="AU112" s="122" t="s">
        <v>613</v>
      </c>
      <c r="AV112" s="122"/>
      <c r="AW112" s="122" t="s">
        <v>310</v>
      </c>
      <c r="AX112" s="122"/>
      <c r="AY112" s="122"/>
      <c r="AZ112" s="122" t="s">
        <v>365</v>
      </c>
      <c r="BA112" s="122" t="s">
        <v>366</v>
      </c>
      <c r="BB112" s="122"/>
      <c r="BC112" s="122" t="s">
        <v>310</v>
      </c>
    </row>
    <row r="113" spans="2:55" ht="28.5" customHeight="1">
      <c r="B113" s="358"/>
      <c r="C113" s="345"/>
      <c r="D113" s="123"/>
      <c r="E113" s="123" t="s">
        <v>500</v>
      </c>
      <c r="F113" s="123"/>
      <c r="G113" s="123"/>
      <c r="H113" s="123" t="s">
        <v>684</v>
      </c>
      <c r="I113" s="123" t="s">
        <v>688</v>
      </c>
      <c r="J113" s="123"/>
      <c r="K113" s="123"/>
      <c r="L113" s="123" t="s">
        <v>253</v>
      </c>
      <c r="M113" s="123" t="s">
        <v>390</v>
      </c>
      <c r="N113" s="123"/>
      <c r="O113" s="123"/>
      <c r="P113" s="123" t="s">
        <v>313</v>
      </c>
      <c r="Q113" s="123"/>
      <c r="R113" s="123"/>
      <c r="S113" s="123"/>
      <c r="T113" s="278"/>
      <c r="U113" s="278" t="s">
        <v>335</v>
      </c>
      <c r="V113" s="123"/>
      <c r="W113" s="123" t="s">
        <v>572</v>
      </c>
      <c r="X113" s="123"/>
      <c r="Y113" s="123"/>
      <c r="Z113" s="123"/>
      <c r="AA113" s="123"/>
      <c r="AB113" s="123"/>
      <c r="AC113" s="123"/>
      <c r="AD113" s="123" t="s">
        <v>397</v>
      </c>
      <c r="AE113" s="245" t="s">
        <v>39</v>
      </c>
      <c r="AF113" s="123"/>
      <c r="AG113" s="245"/>
      <c r="AH113" s="123"/>
      <c r="AI113" s="123" t="s">
        <v>79</v>
      </c>
      <c r="AJ113" s="123" t="s">
        <v>424</v>
      </c>
      <c r="AK113" s="123"/>
      <c r="AL113" s="123"/>
      <c r="AM113" s="123"/>
      <c r="AN113" s="123" t="s">
        <v>208</v>
      </c>
      <c r="AO113" s="123"/>
      <c r="AP113" s="123"/>
      <c r="AQ113" s="123" t="s">
        <v>543</v>
      </c>
      <c r="AR113" s="123"/>
      <c r="AS113" s="123" t="s">
        <v>554</v>
      </c>
      <c r="AT113" s="123"/>
      <c r="AU113" s="123" t="s">
        <v>614</v>
      </c>
      <c r="AV113" s="123"/>
      <c r="AW113" s="123" t="s">
        <v>635</v>
      </c>
      <c r="AX113" s="123"/>
      <c r="AY113" s="123"/>
      <c r="AZ113" s="123" t="s">
        <v>363</v>
      </c>
      <c r="BA113" s="123" t="s">
        <v>357</v>
      </c>
      <c r="BB113" s="123"/>
      <c r="BC113" s="123" t="s">
        <v>652</v>
      </c>
    </row>
    <row r="114" spans="2:55" ht="15" thickBot="1">
      <c r="B114" s="358"/>
      <c r="C114" s="351"/>
      <c r="D114" s="123"/>
      <c r="E114" s="123"/>
      <c r="F114" s="218"/>
      <c r="G114" s="123"/>
      <c r="H114" s="123" t="s">
        <v>686</v>
      </c>
      <c r="I114" s="123" t="s">
        <v>679</v>
      </c>
      <c r="J114" s="123"/>
      <c r="K114" s="218"/>
      <c r="L114" s="123"/>
      <c r="M114" s="218"/>
      <c r="N114" s="123"/>
      <c r="O114" s="218"/>
      <c r="P114" s="123" t="s">
        <v>122</v>
      </c>
      <c r="Q114" s="123"/>
      <c r="R114" s="123"/>
      <c r="S114" s="123"/>
      <c r="T114" s="218"/>
      <c r="U114" s="218" t="s">
        <v>330</v>
      </c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246"/>
      <c r="AF114" s="123"/>
      <c r="AG114" s="246"/>
      <c r="AH114" s="123"/>
      <c r="AI114" s="218" t="s">
        <v>511</v>
      </c>
      <c r="AJ114" s="218"/>
      <c r="AK114" s="123"/>
      <c r="AL114" s="123"/>
      <c r="AM114" s="123"/>
      <c r="AN114" s="123" t="s">
        <v>479</v>
      </c>
      <c r="AO114" s="123"/>
      <c r="AP114" s="123"/>
      <c r="AQ114" s="123" t="s">
        <v>530</v>
      </c>
      <c r="AR114" s="123"/>
      <c r="AS114" s="123" t="s">
        <v>555</v>
      </c>
      <c r="AT114" s="123"/>
      <c r="AU114" s="123"/>
      <c r="AV114" s="123"/>
      <c r="AW114" s="123"/>
      <c r="AX114" s="123"/>
      <c r="AY114" s="123"/>
      <c r="AZ114" s="123"/>
      <c r="BA114" s="123"/>
      <c r="BB114" s="123"/>
      <c r="BC114" s="123"/>
    </row>
    <row r="115" spans="2:55" s="101" customFormat="1" ht="15" thickTop="1">
      <c r="B115" s="358"/>
      <c r="C115" s="352">
        <v>0.70833333333333337</v>
      </c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 t="s">
        <v>310</v>
      </c>
      <c r="R115" s="122"/>
      <c r="S115" s="122"/>
      <c r="T115" s="122"/>
      <c r="U115" s="277"/>
      <c r="V115" s="122"/>
      <c r="W115" s="122" t="s">
        <v>593</v>
      </c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  <c r="AM115" s="122"/>
      <c r="AN115" s="122" t="s">
        <v>481</v>
      </c>
      <c r="AO115" s="122"/>
      <c r="AP115" s="122"/>
      <c r="AQ115" s="122"/>
      <c r="AR115" s="122"/>
      <c r="AS115" s="122"/>
      <c r="AT115" s="122"/>
      <c r="AU115" s="122"/>
      <c r="AV115" s="122"/>
      <c r="AW115" s="122"/>
      <c r="AX115" s="122"/>
      <c r="AY115" s="122"/>
      <c r="AZ115" s="122"/>
      <c r="BA115" s="122"/>
      <c r="BB115" s="122"/>
      <c r="BC115" s="122"/>
    </row>
    <row r="116" spans="2:55" ht="71.25">
      <c r="B116" s="358"/>
      <c r="C116" s="353"/>
      <c r="D116" s="239"/>
      <c r="E116" s="239"/>
      <c r="F116" s="239"/>
      <c r="G116" s="123"/>
      <c r="H116" s="239"/>
      <c r="I116" s="123"/>
      <c r="J116" s="239"/>
      <c r="K116" s="239"/>
      <c r="L116" s="239"/>
      <c r="M116" s="239"/>
      <c r="N116" s="239"/>
      <c r="O116" s="239"/>
      <c r="P116" s="239"/>
      <c r="Q116" s="239" t="s">
        <v>311</v>
      </c>
      <c r="R116" s="239"/>
      <c r="S116" s="239"/>
      <c r="T116" s="239"/>
      <c r="U116" s="282"/>
      <c r="V116" s="239"/>
      <c r="W116" s="239" t="s">
        <v>594</v>
      </c>
      <c r="X116" s="239"/>
      <c r="Y116" s="239"/>
      <c r="Z116" s="239"/>
      <c r="AA116" s="239"/>
      <c r="AB116" s="239"/>
      <c r="AC116" s="239"/>
      <c r="AD116" s="239"/>
      <c r="AE116" s="239"/>
      <c r="AF116" s="239"/>
      <c r="AG116" s="239"/>
      <c r="AH116" s="239"/>
      <c r="AI116" s="239"/>
      <c r="AJ116" s="239"/>
      <c r="AK116" s="123"/>
      <c r="AL116" s="239"/>
      <c r="AM116" s="239"/>
      <c r="AN116" s="239" t="s">
        <v>208</v>
      </c>
      <c r="AO116" s="239"/>
      <c r="AP116" s="239"/>
      <c r="AQ116" s="239"/>
      <c r="AR116" s="239"/>
      <c r="AS116" s="239"/>
      <c r="AT116" s="239"/>
      <c r="AU116" s="239"/>
      <c r="AV116" s="239"/>
      <c r="AW116" s="239"/>
      <c r="AX116" s="239"/>
      <c r="AY116" s="239"/>
      <c r="AZ116" s="239"/>
      <c r="BA116" s="239"/>
      <c r="BB116" s="239"/>
      <c r="BC116" s="239"/>
    </row>
    <row r="117" spans="2:55">
      <c r="B117" s="358"/>
      <c r="C117" s="354"/>
      <c r="D117" s="239"/>
      <c r="E117" s="239"/>
      <c r="F117" s="239"/>
      <c r="G117" s="123"/>
      <c r="H117" s="239"/>
      <c r="I117" s="123"/>
      <c r="J117" s="239"/>
      <c r="K117" s="239"/>
      <c r="L117" s="239"/>
      <c r="M117" s="239"/>
      <c r="N117" s="239"/>
      <c r="O117" s="239"/>
      <c r="P117" s="239"/>
      <c r="Q117" s="239" t="s">
        <v>304</v>
      </c>
      <c r="R117" s="239"/>
      <c r="S117" s="239"/>
      <c r="T117" s="239"/>
      <c r="U117" s="282"/>
      <c r="V117" s="239"/>
      <c r="W117" s="239"/>
      <c r="X117" s="239"/>
      <c r="Y117" s="239"/>
      <c r="Z117" s="239"/>
      <c r="AA117" s="239"/>
      <c r="AB117" s="239"/>
      <c r="AC117" s="239"/>
      <c r="AD117" s="239"/>
      <c r="AE117" s="239"/>
      <c r="AF117" s="239"/>
      <c r="AG117" s="239"/>
      <c r="AH117" s="239"/>
      <c r="AI117" s="239"/>
      <c r="AJ117" s="239"/>
      <c r="AK117" s="123"/>
      <c r="AL117" s="239"/>
      <c r="AM117" s="239"/>
      <c r="AN117" s="239" t="s">
        <v>479</v>
      </c>
      <c r="AO117" s="239"/>
      <c r="AP117" s="239"/>
      <c r="AQ117" s="239"/>
      <c r="AR117" s="239"/>
      <c r="AS117" s="239"/>
      <c r="AT117" s="239"/>
      <c r="AU117" s="239"/>
      <c r="AV117" s="239"/>
      <c r="AW117" s="239"/>
      <c r="AX117" s="239"/>
      <c r="AY117" s="239"/>
      <c r="AZ117" s="239"/>
      <c r="BA117" s="239"/>
      <c r="BB117" s="239"/>
      <c r="BC117" s="239"/>
    </row>
    <row r="118" spans="2:55" s="101" customFormat="1">
      <c r="B118" s="358"/>
      <c r="C118" s="355">
        <v>0.75</v>
      </c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 t="s">
        <v>310</v>
      </c>
      <c r="R118" s="122"/>
      <c r="S118" s="122"/>
      <c r="T118" s="122"/>
      <c r="U118" s="277"/>
      <c r="V118" s="122"/>
      <c r="W118" s="122" t="s">
        <v>593</v>
      </c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  <c r="AM118" s="122"/>
      <c r="AN118" s="122"/>
      <c r="AO118" s="122"/>
      <c r="AP118" s="122"/>
      <c r="AQ118" s="122"/>
      <c r="AR118" s="122"/>
      <c r="AS118" s="122"/>
      <c r="AT118" s="122"/>
      <c r="AU118" s="122"/>
      <c r="AV118" s="122"/>
      <c r="AW118" s="122"/>
      <c r="AX118" s="122"/>
      <c r="AY118" s="122"/>
      <c r="AZ118" s="122"/>
      <c r="BA118" s="122"/>
      <c r="BB118" s="122"/>
      <c r="BC118" s="122"/>
    </row>
    <row r="119" spans="2:55" ht="71.25">
      <c r="B119" s="358"/>
      <c r="C119" s="353"/>
      <c r="D119" s="239"/>
      <c r="E119" s="239"/>
      <c r="F119" s="239"/>
      <c r="G119" s="123"/>
      <c r="H119" s="239"/>
      <c r="I119" s="123"/>
      <c r="J119" s="239"/>
      <c r="K119" s="239"/>
      <c r="L119" s="239"/>
      <c r="M119" s="239"/>
      <c r="N119" s="239"/>
      <c r="O119" s="239"/>
      <c r="P119" s="239"/>
      <c r="Q119" s="239" t="s">
        <v>311</v>
      </c>
      <c r="R119" s="239"/>
      <c r="S119" s="239"/>
      <c r="T119" s="239"/>
      <c r="U119" s="282"/>
      <c r="V119" s="239"/>
      <c r="W119" s="239" t="s">
        <v>594</v>
      </c>
      <c r="X119" s="239"/>
      <c r="Y119" s="239"/>
      <c r="Z119" s="239"/>
      <c r="AA119" s="239"/>
      <c r="AB119" s="239"/>
      <c r="AC119" s="239"/>
      <c r="AD119" s="239"/>
      <c r="AE119" s="239"/>
      <c r="AF119" s="239"/>
      <c r="AG119" s="239"/>
      <c r="AH119" s="239"/>
      <c r="AI119" s="239"/>
      <c r="AJ119" s="239"/>
      <c r="AK119" s="123"/>
      <c r="AL119" s="239"/>
      <c r="AM119" s="239"/>
      <c r="AN119" s="239"/>
      <c r="AO119" s="239"/>
      <c r="AP119" s="239"/>
      <c r="AQ119" s="239"/>
      <c r="AR119" s="239"/>
      <c r="AS119" s="239"/>
      <c r="AT119" s="239"/>
      <c r="AU119" s="239"/>
      <c r="AV119" s="239"/>
      <c r="AW119" s="239"/>
      <c r="AX119" s="239"/>
      <c r="AY119" s="239"/>
      <c r="AZ119" s="239"/>
      <c r="BA119" s="239"/>
      <c r="BB119" s="239"/>
      <c r="BC119" s="239"/>
    </row>
    <row r="120" spans="2:55">
      <c r="B120" s="358"/>
      <c r="C120" s="354"/>
      <c r="D120" s="239"/>
      <c r="E120" s="239"/>
      <c r="F120" s="239"/>
      <c r="G120" s="123"/>
      <c r="H120" s="239"/>
      <c r="I120" s="123"/>
      <c r="J120" s="239"/>
      <c r="K120" s="239"/>
      <c r="L120" s="239"/>
      <c r="M120" s="239"/>
      <c r="N120" s="239"/>
      <c r="O120" s="239"/>
      <c r="P120" s="239"/>
      <c r="Q120" s="239" t="s">
        <v>304</v>
      </c>
      <c r="R120" s="239"/>
      <c r="S120" s="239"/>
      <c r="T120" s="239"/>
      <c r="U120" s="282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39"/>
      <c r="AK120" s="123"/>
      <c r="AL120" s="239"/>
      <c r="AM120" s="239"/>
      <c r="AN120" s="239"/>
      <c r="AO120" s="239"/>
      <c r="AP120" s="239"/>
      <c r="AQ120" s="239"/>
      <c r="AR120" s="239"/>
      <c r="AS120" s="239"/>
      <c r="AT120" s="239"/>
      <c r="AU120" s="239"/>
      <c r="AV120" s="239"/>
      <c r="AW120" s="239"/>
      <c r="AX120" s="239"/>
      <c r="AY120" s="239"/>
      <c r="AZ120" s="239"/>
      <c r="BA120" s="239"/>
      <c r="BB120" s="239"/>
      <c r="BC120" s="239"/>
    </row>
    <row r="121" spans="2:55" s="101" customFormat="1">
      <c r="B121" s="358"/>
      <c r="C121" s="347">
        <v>0.79166666666666663</v>
      </c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277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  <c r="AM121" s="122"/>
      <c r="AN121" s="122"/>
      <c r="AO121" s="122"/>
      <c r="AP121" s="122"/>
      <c r="AQ121" s="122"/>
      <c r="AR121" s="122"/>
      <c r="AS121" s="122"/>
      <c r="AT121" s="122"/>
      <c r="AU121" s="122"/>
      <c r="AV121" s="122"/>
      <c r="AW121" s="122"/>
      <c r="AX121" s="122"/>
      <c r="AY121" s="122"/>
      <c r="AZ121" s="122"/>
      <c r="BA121" s="122"/>
      <c r="BB121" s="122"/>
      <c r="BC121" s="122"/>
    </row>
    <row r="122" spans="2:55">
      <c r="B122" s="358"/>
      <c r="C122" s="348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278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</row>
    <row r="123" spans="2:55">
      <c r="B123" s="358"/>
      <c r="C123" s="349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278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123"/>
      <c r="AK123" s="123"/>
      <c r="AL123" s="123"/>
      <c r="AM123" s="123"/>
      <c r="AN123" s="123"/>
      <c r="AO123" s="123"/>
      <c r="AP123" s="123"/>
      <c r="AQ123" s="123"/>
      <c r="AR123" s="123"/>
      <c r="AS123" s="123"/>
      <c r="AT123" s="123"/>
      <c r="AU123" s="123"/>
      <c r="AV123" s="123"/>
      <c r="AW123" s="123"/>
      <c r="AX123" s="123"/>
      <c r="AY123" s="123"/>
      <c r="AZ123" s="123"/>
      <c r="BA123" s="123"/>
      <c r="BB123" s="123"/>
      <c r="BC123" s="123"/>
    </row>
    <row r="124" spans="2:55" s="101" customFormat="1">
      <c r="B124" s="358"/>
      <c r="C124" s="347">
        <v>0.83333333333333337</v>
      </c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277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22"/>
      <c r="AJ124" s="122"/>
      <c r="AK124" s="122"/>
      <c r="AL124" s="122"/>
      <c r="AM124" s="122"/>
      <c r="AN124" s="122"/>
      <c r="AO124" s="122"/>
      <c r="AP124" s="122"/>
      <c r="AQ124" s="122"/>
      <c r="AR124" s="122"/>
      <c r="AS124" s="122"/>
      <c r="AT124" s="122"/>
      <c r="AU124" s="122"/>
      <c r="AV124" s="122"/>
      <c r="AW124" s="122"/>
      <c r="AX124" s="122"/>
      <c r="AY124" s="122"/>
      <c r="AZ124" s="122"/>
      <c r="BA124" s="122"/>
      <c r="BB124" s="122"/>
      <c r="BC124" s="122"/>
    </row>
    <row r="125" spans="2:55">
      <c r="B125" s="358"/>
      <c r="C125" s="348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278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3"/>
      <c r="AN125" s="123"/>
      <c r="AO125" s="123"/>
      <c r="AP125" s="123"/>
      <c r="AQ125" s="123"/>
      <c r="AR125" s="123"/>
      <c r="AS125" s="123"/>
      <c r="AT125" s="123"/>
      <c r="AU125" s="123"/>
      <c r="AV125" s="123"/>
      <c r="AW125" s="123"/>
      <c r="AX125" s="123"/>
      <c r="AY125" s="123"/>
      <c r="AZ125" s="123"/>
      <c r="BA125" s="123"/>
      <c r="BB125" s="123"/>
      <c r="BC125" s="123"/>
    </row>
    <row r="126" spans="2:55">
      <c r="B126" s="358"/>
      <c r="C126" s="349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278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3"/>
      <c r="AK126" s="123"/>
      <c r="AL126" s="123"/>
      <c r="AM126" s="123"/>
      <c r="AN126" s="123"/>
      <c r="AO126" s="123"/>
      <c r="AP126" s="123"/>
      <c r="AQ126" s="123"/>
      <c r="AR126" s="123"/>
      <c r="AS126" s="123"/>
      <c r="AT126" s="123"/>
      <c r="AU126" s="123"/>
      <c r="AV126" s="123"/>
      <c r="AW126" s="123"/>
      <c r="AX126" s="123"/>
      <c r="AY126" s="123"/>
      <c r="AZ126" s="123"/>
      <c r="BA126" s="123"/>
      <c r="BB126" s="123"/>
      <c r="BC126" s="123"/>
    </row>
    <row r="127" spans="2:55" s="101" customFormat="1">
      <c r="B127" s="358"/>
      <c r="C127" s="347">
        <v>0.875</v>
      </c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277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</row>
    <row r="128" spans="2:55">
      <c r="B128" s="359"/>
      <c r="C128" s="348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278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3"/>
      <c r="AK128" s="123"/>
      <c r="AL128" s="123"/>
      <c r="AM128" s="123"/>
      <c r="AN128" s="123"/>
      <c r="AO128" s="123"/>
      <c r="AP128" s="123"/>
      <c r="AQ128" s="123"/>
      <c r="AR128" s="123"/>
      <c r="AS128" s="123"/>
      <c r="AT128" s="123"/>
      <c r="AU128" s="123"/>
      <c r="AV128" s="123"/>
      <c r="AW128" s="123"/>
      <c r="AX128" s="123"/>
      <c r="AY128" s="123"/>
      <c r="AZ128" s="123"/>
      <c r="BA128" s="123"/>
      <c r="BB128" s="123"/>
      <c r="BC128" s="123"/>
    </row>
    <row r="129" spans="1:55">
      <c r="B129" s="359"/>
      <c r="C129" s="349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278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  <c r="AN129" s="123"/>
      <c r="AO129" s="123"/>
      <c r="AP129" s="123"/>
      <c r="AQ129" s="123"/>
      <c r="AR129" s="123"/>
      <c r="AS129" s="123"/>
      <c r="AT129" s="123"/>
      <c r="AU129" s="123"/>
      <c r="AV129" s="123"/>
      <c r="AW129" s="123"/>
      <c r="AX129" s="123"/>
      <c r="AY129" s="123"/>
      <c r="AZ129" s="123"/>
      <c r="BA129" s="123"/>
      <c r="BB129" s="123"/>
      <c r="BC129" s="123"/>
    </row>
    <row r="130" spans="1:55" s="101" customFormat="1">
      <c r="B130" s="359"/>
      <c r="C130" s="347">
        <v>0.91666666666666663</v>
      </c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277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22"/>
      <c r="AJ130" s="122"/>
      <c r="AK130" s="122"/>
      <c r="AL130" s="122"/>
      <c r="AM130" s="122"/>
      <c r="AN130" s="122"/>
      <c r="AO130" s="122"/>
      <c r="AP130" s="122"/>
      <c r="AQ130" s="122"/>
      <c r="AR130" s="122"/>
      <c r="AS130" s="122"/>
      <c r="AT130" s="122"/>
      <c r="AU130" s="122"/>
      <c r="AV130" s="122"/>
      <c r="AW130" s="122"/>
      <c r="AX130" s="122"/>
      <c r="AY130" s="122"/>
      <c r="AZ130" s="122"/>
      <c r="BA130" s="122"/>
      <c r="BB130" s="122"/>
      <c r="BC130" s="122"/>
    </row>
    <row r="131" spans="1:55">
      <c r="B131" s="359"/>
      <c r="C131" s="348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278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  <c r="AN131" s="123"/>
      <c r="AO131" s="123"/>
      <c r="AP131" s="123"/>
      <c r="AQ131" s="123"/>
      <c r="AR131" s="123"/>
      <c r="AS131" s="123"/>
      <c r="AT131" s="123"/>
      <c r="AU131" s="123"/>
      <c r="AV131" s="123"/>
      <c r="AW131" s="123"/>
      <c r="AX131" s="123"/>
      <c r="AY131" s="123"/>
      <c r="AZ131" s="123"/>
      <c r="BA131" s="123"/>
      <c r="BB131" s="123"/>
      <c r="BC131" s="123"/>
    </row>
    <row r="132" spans="1:55" ht="15" thickBot="1">
      <c r="B132" s="360"/>
      <c r="C132" s="350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278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  <c r="AN132" s="123"/>
      <c r="AO132" s="123"/>
      <c r="AP132" s="123"/>
      <c r="AQ132" s="123"/>
      <c r="AR132" s="123"/>
      <c r="AS132" s="123"/>
      <c r="AT132" s="123"/>
      <c r="AU132" s="123"/>
      <c r="AV132" s="123"/>
      <c r="AW132" s="123"/>
      <c r="AX132" s="123"/>
      <c r="AY132" s="123"/>
      <c r="AZ132" s="123"/>
      <c r="BA132" s="123"/>
      <c r="BB132" s="123"/>
      <c r="BC132" s="123"/>
    </row>
    <row r="133" spans="1:55" s="101" customFormat="1" ht="85.5">
      <c r="A133" s="122"/>
      <c r="B133" s="356" t="s">
        <v>5</v>
      </c>
      <c r="C133" s="361">
        <v>0.35416666666666669</v>
      </c>
      <c r="D133" s="122" t="s">
        <v>491</v>
      </c>
      <c r="E133" s="122" t="s">
        <v>501</v>
      </c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 t="s">
        <v>717</v>
      </c>
      <c r="S133" s="122" t="s">
        <v>725</v>
      </c>
      <c r="T133" s="122" t="s">
        <v>349</v>
      </c>
      <c r="U133" s="122"/>
      <c r="V133" s="122" t="s">
        <v>586</v>
      </c>
      <c r="W133" s="122"/>
      <c r="X133" s="122"/>
      <c r="Y133" s="122"/>
      <c r="Z133" s="122"/>
      <c r="AA133" s="122"/>
      <c r="AB133" s="122"/>
      <c r="AC133" s="122"/>
      <c r="AD133" s="122"/>
      <c r="AE133" s="249"/>
      <c r="AF133" s="122"/>
      <c r="AG133" s="249"/>
      <c r="AH133" s="241" t="s">
        <v>521</v>
      </c>
      <c r="AI133" s="122" t="s">
        <v>522</v>
      </c>
      <c r="AJ133" s="122" t="s">
        <v>426</v>
      </c>
      <c r="AK133" s="122" t="s">
        <v>438</v>
      </c>
      <c r="AL133" s="140"/>
      <c r="AM133" s="140"/>
      <c r="AN133" s="140"/>
      <c r="AO133" s="140"/>
      <c r="AP133" s="140"/>
      <c r="AQ133" s="140" t="s">
        <v>544</v>
      </c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</row>
    <row r="134" spans="1:55" ht="28.5" customHeight="1">
      <c r="A134" s="123"/>
      <c r="B134" s="357"/>
      <c r="C134" s="345"/>
      <c r="D134" s="123" t="s">
        <v>32</v>
      </c>
      <c r="E134" s="123" t="s">
        <v>31</v>
      </c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 t="s">
        <v>703</v>
      </c>
      <c r="S134" s="123" t="s">
        <v>33</v>
      </c>
      <c r="T134" s="123" t="s">
        <v>183</v>
      </c>
      <c r="U134" s="123"/>
      <c r="V134" s="123" t="s">
        <v>579</v>
      </c>
      <c r="W134" s="123"/>
      <c r="X134" s="123"/>
      <c r="Y134" s="123"/>
      <c r="Z134" s="123"/>
      <c r="AA134" s="123"/>
      <c r="AB134" s="123"/>
      <c r="AC134" s="123"/>
      <c r="AD134" s="123"/>
      <c r="AE134" s="245"/>
      <c r="AF134" s="123"/>
      <c r="AG134" s="245"/>
      <c r="AH134" s="123" t="s">
        <v>36</v>
      </c>
      <c r="AI134" s="123" t="s">
        <v>38</v>
      </c>
      <c r="AJ134" s="123" t="s">
        <v>421</v>
      </c>
      <c r="AK134" s="123" t="s">
        <v>429</v>
      </c>
      <c r="AL134" s="136"/>
      <c r="AM134" s="136"/>
      <c r="AN134" s="136"/>
      <c r="AO134" s="136"/>
      <c r="AP134" s="136"/>
      <c r="AQ134" s="136" t="s">
        <v>537</v>
      </c>
      <c r="AR134" s="136"/>
      <c r="AS134" s="136"/>
      <c r="AT134" s="136"/>
      <c r="AU134" s="136"/>
      <c r="AV134" s="136"/>
      <c r="AW134" s="136"/>
      <c r="AX134" s="136"/>
      <c r="AY134" s="136"/>
      <c r="AZ134" s="136"/>
      <c r="BA134" s="136"/>
      <c r="BB134" s="136"/>
      <c r="BC134" s="136"/>
    </row>
    <row r="135" spans="1:55">
      <c r="A135" s="123"/>
      <c r="B135" s="357"/>
      <c r="C135" s="346"/>
      <c r="D135" s="123" t="s">
        <v>489</v>
      </c>
      <c r="E135" s="123" t="s">
        <v>494</v>
      </c>
      <c r="F135" s="218"/>
      <c r="G135" s="123"/>
      <c r="H135" s="123"/>
      <c r="I135" s="123"/>
      <c r="J135" s="123"/>
      <c r="K135" s="123"/>
      <c r="L135" s="123"/>
      <c r="M135" s="218"/>
      <c r="N135" s="123"/>
      <c r="O135" s="218"/>
      <c r="P135" s="123"/>
      <c r="Q135" s="123"/>
      <c r="R135" s="123" t="s">
        <v>736</v>
      </c>
      <c r="S135" s="123"/>
      <c r="T135" s="123" t="s">
        <v>125</v>
      </c>
      <c r="U135" s="278"/>
      <c r="V135" s="123" t="s">
        <v>122</v>
      </c>
      <c r="W135" s="123"/>
      <c r="X135" s="218"/>
      <c r="Y135" s="218"/>
      <c r="Z135" s="123"/>
      <c r="AA135" s="123"/>
      <c r="AB135" s="123"/>
      <c r="AC135" s="218"/>
      <c r="AD135" s="123"/>
      <c r="AE135" s="246"/>
      <c r="AF135" s="123"/>
      <c r="AG135" s="246"/>
      <c r="AH135" s="218" t="s">
        <v>53</v>
      </c>
      <c r="AI135" s="218" t="s">
        <v>509</v>
      </c>
      <c r="AJ135" s="123" t="s">
        <v>415</v>
      </c>
      <c r="AK135" s="123" t="s">
        <v>415</v>
      </c>
      <c r="AL135" s="136"/>
      <c r="AM135" s="136"/>
      <c r="AN135" s="136"/>
      <c r="AO135" s="136"/>
      <c r="AP135" s="136"/>
      <c r="AQ135" s="136" t="s">
        <v>126</v>
      </c>
      <c r="AR135" s="136"/>
      <c r="AS135" s="136"/>
      <c r="AT135" s="136"/>
      <c r="AU135" s="136"/>
      <c r="AV135" s="136"/>
      <c r="AW135" s="136"/>
      <c r="AX135" s="136"/>
      <c r="AY135" s="136"/>
      <c r="AZ135" s="136"/>
      <c r="BA135" s="136"/>
      <c r="BB135" s="136"/>
      <c r="BC135" s="136"/>
    </row>
    <row r="136" spans="1:55" s="101" customFormat="1" ht="85.5">
      <c r="A136" s="122"/>
      <c r="B136" s="358"/>
      <c r="C136" s="344">
        <v>0.39583333333333331</v>
      </c>
      <c r="D136" s="122" t="s">
        <v>491</v>
      </c>
      <c r="E136" s="122" t="s">
        <v>502</v>
      </c>
      <c r="F136" s="122"/>
      <c r="G136" s="122"/>
      <c r="H136" s="122" t="s">
        <v>689</v>
      </c>
      <c r="I136" s="122"/>
      <c r="J136" s="122"/>
      <c r="K136" s="122"/>
      <c r="L136" s="122"/>
      <c r="M136" s="122" t="s">
        <v>391</v>
      </c>
      <c r="N136" s="122"/>
      <c r="O136" s="122"/>
      <c r="P136" s="122" t="s">
        <v>324</v>
      </c>
      <c r="Q136" s="122"/>
      <c r="R136" s="122" t="s">
        <v>717</v>
      </c>
      <c r="S136" s="122" t="s">
        <v>725</v>
      </c>
      <c r="T136" s="122" t="s">
        <v>349</v>
      </c>
      <c r="U136" s="122"/>
      <c r="V136" s="277" t="s">
        <v>586</v>
      </c>
      <c r="W136" s="122"/>
      <c r="X136" s="122"/>
      <c r="Y136" s="122"/>
      <c r="Z136" s="122"/>
      <c r="AA136" s="122"/>
      <c r="AB136" s="122"/>
      <c r="AC136" s="122"/>
      <c r="AD136" s="248" t="s">
        <v>407</v>
      </c>
      <c r="AE136" s="249" t="s">
        <v>408</v>
      </c>
      <c r="AF136" s="122"/>
      <c r="AG136" s="249"/>
      <c r="AH136" s="241" t="s">
        <v>521</v>
      </c>
      <c r="AI136" s="122" t="s">
        <v>522</v>
      </c>
      <c r="AJ136" s="122" t="s">
        <v>426</v>
      </c>
      <c r="AK136" s="122" t="s">
        <v>438</v>
      </c>
      <c r="AL136" s="137" t="s">
        <v>457</v>
      </c>
      <c r="AM136" s="137" t="s">
        <v>458</v>
      </c>
      <c r="AN136" s="137" t="s">
        <v>482</v>
      </c>
      <c r="AO136" s="137"/>
      <c r="AP136" s="137" t="s">
        <v>545</v>
      </c>
      <c r="AQ136" s="137" t="s">
        <v>544</v>
      </c>
      <c r="AR136" s="137"/>
      <c r="AS136" s="137" t="s">
        <v>371</v>
      </c>
      <c r="AT136" s="137" t="s">
        <v>615</v>
      </c>
      <c r="AU136" s="137"/>
      <c r="AV136" s="137" t="s">
        <v>636</v>
      </c>
      <c r="AW136" s="137"/>
      <c r="AX136" s="137"/>
      <c r="AY136" s="137"/>
      <c r="AZ136" s="137" t="s">
        <v>367</v>
      </c>
      <c r="BA136" s="137"/>
      <c r="BB136" s="137" t="s">
        <v>653</v>
      </c>
      <c r="BC136" s="137" t="s">
        <v>654</v>
      </c>
    </row>
    <row r="137" spans="1:55" ht="28.5" customHeight="1">
      <c r="A137" s="123"/>
      <c r="B137" s="358"/>
      <c r="C137" s="345"/>
      <c r="D137" s="123" t="s">
        <v>32</v>
      </c>
      <c r="E137" s="123" t="s">
        <v>497</v>
      </c>
      <c r="F137" s="123"/>
      <c r="G137" s="123"/>
      <c r="H137" s="123" t="s">
        <v>690</v>
      </c>
      <c r="I137" s="123"/>
      <c r="J137" s="123"/>
      <c r="K137" s="123"/>
      <c r="L137" s="123"/>
      <c r="M137" s="123" t="s">
        <v>170</v>
      </c>
      <c r="N137" s="123"/>
      <c r="O137" s="123"/>
      <c r="P137" s="123" t="s">
        <v>323</v>
      </c>
      <c r="Q137" s="123"/>
      <c r="R137" s="123" t="s">
        <v>703</v>
      </c>
      <c r="S137" s="123" t="s">
        <v>33</v>
      </c>
      <c r="T137" s="123" t="s">
        <v>183</v>
      </c>
      <c r="U137" s="123"/>
      <c r="V137" s="278" t="s">
        <v>579</v>
      </c>
      <c r="W137" s="123"/>
      <c r="X137" s="123"/>
      <c r="Y137" s="123"/>
      <c r="Z137" s="123"/>
      <c r="AA137" s="123"/>
      <c r="AB137" s="123"/>
      <c r="AC137" s="123"/>
      <c r="AD137" s="248" t="s">
        <v>39</v>
      </c>
      <c r="AE137" s="245" t="s">
        <v>409</v>
      </c>
      <c r="AF137" s="123"/>
      <c r="AG137" s="245"/>
      <c r="AH137" s="123" t="s">
        <v>36</v>
      </c>
      <c r="AI137" s="123" t="s">
        <v>38</v>
      </c>
      <c r="AJ137" s="123" t="s">
        <v>421</v>
      </c>
      <c r="AK137" s="123" t="s">
        <v>429</v>
      </c>
      <c r="AL137" s="136" t="s">
        <v>229</v>
      </c>
      <c r="AM137" s="136" t="s">
        <v>233</v>
      </c>
      <c r="AN137" s="136" t="s">
        <v>464</v>
      </c>
      <c r="AO137" s="136"/>
      <c r="AP137" s="136" t="s">
        <v>160</v>
      </c>
      <c r="AQ137" s="136" t="s">
        <v>537</v>
      </c>
      <c r="AR137" s="136"/>
      <c r="AS137" s="136" t="s">
        <v>567</v>
      </c>
      <c r="AT137" s="136" t="s">
        <v>600</v>
      </c>
      <c r="AU137" s="136"/>
      <c r="AV137" s="136" t="s">
        <v>634</v>
      </c>
      <c r="AW137" s="136"/>
      <c r="AX137" s="136"/>
      <c r="AY137" s="136"/>
      <c r="AZ137" s="136" t="s">
        <v>354</v>
      </c>
      <c r="BA137" s="136"/>
      <c r="BB137" s="136" t="s">
        <v>251</v>
      </c>
      <c r="BC137" s="136" t="s">
        <v>253</v>
      </c>
    </row>
    <row r="138" spans="1:55">
      <c r="A138" s="123"/>
      <c r="B138" s="358"/>
      <c r="C138" s="346"/>
      <c r="D138" s="123" t="s">
        <v>489</v>
      </c>
      <c r="E138" s="123" t="s">
        <v>498</v>
      </c>
      <c r="F138" s="218"/>
      <c r="G138" s="123"/>
      <c r="H138" s="123" t="s">
        <v>691</v>
      </c>
      <c r="I138" s="123"/>
      <c r="J138" s="123"/>
      <c r="K138" s="123"/>
      <c r="L138" s="123"/>
      <c r="M138" s="218"/>
      <c r="N138" s="123"/>
      <c r="O138" s="218"/>
      <c r="P138" s="123"/>
      <c r="Q138" s="123"/>
      <c r="R138" s="123" t="s">
        <v>736</v>
      </c>
      <c r="S138" s="123"/>
      <c r="T138" s="123" t="s">
        <v>125</v>
      </c>
      <c r="U138" s="278"/>
      <c r="V138" s="218" t="s">
        <v>122</v>
      </c>
      <c r="W138" s="218"/>
      <c r="X138" s="218"/>
      <c r="Y138" s="218"/>
      <c r="Z138" s="123"/>
      <c r="AA138" s="123"/>
      <c r="AB138" s="123"/>
      <c r="AC138" s="218"/>
      <c r="AD138" s="248"/>
      <c r="AE138" s="218">
        <v>15</v>
      </c>
      <c r="AF138" s="123"/>
      <c r="AG138" s="246"/>
      <c r="AH138" s="218" t="s">
        <v>53</v>
      </c>
      <c r="AI138" s="218" t="s">
        <v>509</v>
      </c>
      <c r="AJ138" s="123" t="s">
        <v>415</v>
      </c>
      <c r="AK138" s="123"/>
      <c r="AL138" s="136"/>
      <c r="AM138" s="136">
        <v>8</v>
      </c>
      <c r="AN138" s="136"/>
      <c r="AO138" s="136"/>
      <c r="AP138" s="136" t="s">
        <v>530</v>
      </c>
      <c r="AQ138" s="136" t="s">
        <v>126</v>
      </c>
      <c r="AR138" s="136"/>
      <c r="AS138" s="136"/>
      <c r="AT138" s="136"/>
      <c r="AU138" s="136"/>
      <c r="AV138" s="136"/>
      <c r="AW138" s="136"/>
      <c r="AX138" s="136"/>
      <c r="AY138" s="136"/>
      <c r="AZ138" s="343" t="s">
        <v>739</v>
      </c>
      <c r="BA138" s="136"/>
      <c r="BB138" s="136"/>
      <c r="BC138" s="136">
        <v>11</v>
      </c>
    </row>
    <row r="139" spans="1:55" s="101" customFormat="1" ht="85.5">
      <c r="A139" s="122"/>
      <c r="B139" s="358"/>
      <c r="C139" s="344">
        <v>0.4375</v>
      </c>
      <c r="D139" s="122" t="s">
        <v>495</v>
      </c>
      <c r="E139" s="122" t="s">
        <v>502</v>
      </c>
      <c r="F139" s="122"/>
      <c r="G139" s="122"/>
      <c r="H139" s="122" t="s">
        <v>689</v>
      </c>
      <c r="I139" s="122"/>
      <c r="J139" s="122"/>
      <c r="K139" s="122"/>
      <c r="L139" s="122" t="s">
        <v>324</v>
      </c>
      <c r="M139" s="122" t="s">
        <v>391</v>
      </c>
      <c r="N139" s="122"/>
      <c r="O139" s="122"/>
      <c r="P139" s="122" t="s">
        <v>324</v>
      </c>
      <c r="Q139" s="122"/>
      <c r="R139" s="122" t="s">
        <v>717</v>
      </c>
      <c r="S139" s="122" t="s">
        <v>725</v>
      </c>
      <c r="T139" s="122" t="s">
        <v>349</v>
      </c>
      <c r="U139" s="122"/>
      <c r="V139" s="277" t="s">
        <v>586</v>
      </c>
      <c r="W139" s="122"/>
      <c r="X139" s="122"/>
      <c r="Y139" s="122"/>
      <c r="Z139" s="122"/>
      <c r="AA139" s="122"/>
      <c r="AB139" s="122"/>
      <c r="AC139" s="122"/>
      <c r="AD139" s="248" t="s">
        <v>407</v>
      </c>
      <c r="AE139" s="247" t="s">
        <v>408</v>
      </c>
      <c r="AF139" s="122"/>
      <c r="AG139" s="247"/>
      <c r="AH139" s="241" t="s">
        <v>521</v>
      </c>
      <c r="AI139" s="122" t="s">
        <v>522</v>
      </c>
      <c r="AJ139" s="122" t="s">
        <v>426</v>
      </c>
      <c r="AK139" s="122" t="s">
        <v>439</v>
      </c>
      <c r="AL139" s="137" t="s">
        <v>457</v>
      </c>
      <c r="AM139" s="137" t="s">
        <v>458</v>
      </c>
      <c r="AN139" s="137" t="s">
        <v>482</v>
      </c>
      <c r="AO139" s="137" t="s">
        <v>483</v>
      </c>
      <c r="AP139" s="137" t="s">
        <v>545</v>
      </c>
      <c r="AQ139" s="137" t="s">
        <v>544</v>
      </c>
      <c r="AR139" s="137"/>
      <c r="AS139" s="137" t="s">
        <v>371</v>
      </c>
      <c r="AT139" s="137" t="s">
        <v>615</v>
      </c>
      <c r="AU139" s="137"/>
      <c r="AV139" s="137" t="s">
        <v>636</v>
      </c>
      <c r="AW139" s="137"/>
      <c r="AX139" s="137"/>
      <c r="AY139" s="137"/>
      <c r="AZ139" s="137" t="s">
        <v>367</v>
      </c>
      <c r="BA139" s="137"/>
      <c r="BB139" s="137" t="s">
        <v>653</v>
      </c>
      <c r="BC139" s="137" t="s">
        <v>654</v>
      </c>
    </row>
    <row r="140" spans="1:55" ht="28.5" customHeight="1">
      <c r="A140" s="123"/>
      <c r="B140" s="358"/>
      <c r="C140" s="345"/>
      <c r="D140" s="123" t="s">
        <v>32</v>
      </c>
      <c r="E140" s="123" t="s">
        <v>497</v>
      </c>
      <c r="F140" s="123"/>
      <c r="G140" s="123"/>
      <c r="H140" s="123" t="s">
        <v>690</v>
      </c>
      <c r="I140" s="123"/>
      <c r="J140" s="123"/>
      <c r="K140" s="123"/>
      <c r="L140" s="123" t="s">
        <v>98</v>
      </c>
      <c r="M140" s="123" t="s">
        <v>170</v>
      </c>
      <c r="N140" s="123"/>
      <c r="O140" s="123"/>
      <c r="P140" s="123" t="s">
        <v>323</v>
      </c>
      <c r="Q140" s="123"/>
      <c r="R140" s="123" t="s">
        <v>703</v>
      </c>
      <c r="S140" s="123" t="s">
        <v>33</v>
      </c>
      <c r="T140" s="123" t="s">
        <v>183</v>
      </c>
      <c r="U140" s="123"/>
      <c r="V140" s="278" t="s">
        <v>579</v>
      </c>
      <c r="W140" s="123"/>
      <c r="X140" s="123"/>
      <c r="Y140" s="123"/>
      <c r="Z140" s="123"/>
      <c r="AA140" s="123"/>
      <c r="AB140" s="123"/>
      <c r="AC140" s="123"/>
      <c r="AD140" s="248" t="s">
        <v>39</v>
      </c>
      <c r="AE140" s="246" t="s">
        <v>409</v>
      </c>
      <c r="AF140" s="123"/>
      <c r="AG140" s="246"/>
      <c r="AH140" s="123" t="s">
        <v>36</v>
      </c>
      <c r="AI140" s="123" t="s">
        <v>38</v>
      </c>
      <c r="AJ140" s="123" t="s">
        <v>421</v>
      </c>
      <c r="AK140" s="123" t="s">
        <v>414</v>
      </c>
      <c r="AL140" s="136" t="s">
        <v>229</v>
      </c>
      <c r="AM140" s="136" t="s">
        <v>233</v>
      </c>
      <c r="AN140" s="136" t="s">
        <v>464</v>
      </c>
      <c r="AO140" s="136" t="s">
        <v>208</v>
      </c>
      <c r="AP140" s="136" t="s">
        <v>160</v>
      </c>
      <c r="AQ140" s="136" t="s">
        <v>537</v>
      </c>
      <c r="AR140" s="136"/>
      <c r="AS140" s="136" t="s">
        <v>567</v>
      </c>
      <c r="AT140" s="136" t="s">
        <v>600</v>
      </c>
      <c r="AU140" s="136"/>
      <c r="AV140" s="136" t="s">
        <v>634</v>
      </c>
      <c r="AW140" s="136"/>
      <c r="AX140" s="136"/>
      <c r="AY140" s="136"/>
      <c r="AZ140" s="136" t="s">
        <v>354</v>
      </c>
      <c r="BA140" s="136"/>
      <c r="BB140" s="136" t="s">
        <v>251</v>
      </c>
      <c r="BC140" s="136" t="s">
        <v>253</v>
      </c>
    </row>
    <row r="141" spans="1:55">
      <c r="B141" s="358"/>
      <c r="C141" s="346"/>
      <c r="D141" s="123" t="s">
        <v>489</v>
      </c>
      <c r="E141" s="123" t="s">
        <v>498</v>
      </c>
      <c r="F141" s="218"/>
      <c r="G141" s="123"/>
      <c r="H141" s="123" t="s">
        <v>691</v>
      </c>
      <c r="I141" s="123"/>
      <c r="J141" s="123"/>
      <c r="K141" s="123"/>
      <c r="L141" s="123"/>
      <c r="M141" s="218"/>
      <c r="N141" s="123"/>
      <c r="O141" s="218"/>
      <c r="P141" s="123"/>
      <c r="Q141" s="123"/>
      <c r="R141" s="123" t="s">
        <v>736</v>
      </c>
      <c r="S141" s="123"/>
      <c r="T141" s="289" t="s">
        <v>125</v>
      </c>
      <c r="U141" s="218"/>
      <c r="V141" s="218" t="s">
        <v>122</v>
      </c>
      <c r="W141" s="218"/>
      <c r="X141" s="218"/>
      <c r="Y141" s="218"/>
      <c r="Z141" s="123"/>
      <c r="AA141" s="123"/>
      <c r="AB141" s="218"/>
      <c r="AC141" s="218"/>
      <c r="AD141" s="248"/>
      <c r="AE141" s="218">
        <v>15</v>
      </c>
      <c r="AF141" s="123"/>
      <c r="AG141" s="246"/>
      <c r="AH141" s="218" t="s">
        <v>53</v>
      </c>
      <c r="AI141" s="218" t="s">
        <v>509</v>
      </c>
      <c r="AJ141" s="123" t="s">
        <v>415</v>
      </c>
      <c r="AK141" s="123" t="s">
        <v>415</v>
      </c>
      <c r="AL141" s="136"/>
      <c r="AM141" s="136">
        <v>8</v>
      </c>
      <c r="AN141" s="136"/>
      <c r="AO141" s="136"/>
      <c r="AP141" s="136" t="s">
        <v>530</v>
      </c>
      <c r="AQ141" s="136" t="s">
        <v>126</v>
      </c>
      <c r="AR141" s="136"/>
      <c r="AS141" s="136"/>
      <c r="AT141" s="136"/>
      <c r="AU141" s="136"/>
      <c r="AV141" s="136"/>
      <c r="AW141" s="136"/>
      <c r="AX141" s="136"/>
      <c r="AY141" s="136"/>
      <c r="AZ141" s="343" t="s">
        <v>739</v>
      </c>
      <c r="BA141" s="136"/>
      <c r="BB141" s="136"/>
      <c r="BC141" s="136">
        <v>11</v>
      </c>
    </row>
    <row r="142" spans="1:55" s="101" customFormat="1" ht="28.5" customHeight="1">
      <c r="B142" s="358"/>
      <c r="C142" s="344">
        <v>0.47916666666666669</v>
      </c>
      <c r="D142" s="122" t="s">
        <v>495</v>
      </c>
      <c r="E142" s="122" t="s">
        <v>502</v>
      </c>
      <c r="F142" s="122"/>
      <c r="G142" s="122"/>
      <c r="H142" s="122" t="s">
        <v>689</v>
      </c>
      <c r="I142" s="122"/>
      <c r="J142" s="122"/>
      <c r="K142" s="122"/>
      <c r="L142" s="122" t="s">
        <v>324</v>
      </c>
      <c r="M142" s="122" t="s">
        <v>391</v>
      </c>
      <c r="N142" s="122"/>
      <c r="O142" s="122"/>
      <c r="P142" s="122" t="s">
        <v>324</v>
      </c>
      <c r="Q142" s="122"/>
      <c r="R142" s="122" t="s">
        <v>718</v>
      </c>
      <c r="S142" s="122"/>
      <c r="T142" s="277" t="s">
        <v>349</v>
      </c>
      <c r="U142" s="122"/>
      <c r="V142" s="277" t="s">
        <v>586</v>
      </c>
      <c r="W142" s="122"/>
      <c r="X142" s="122"/>
      <c r="Y142" s="122"/>
      <c r="Z142" s="122"/>
      <c r="AA142" s="122"/>
      <c r="AB142" s="122"/>
      <c r="AC142" s="122"/>
      <c r="AD142" s="248" t="s">
        <v>407</v>
      </c>
      <c r="AE142" s="247" t="s">
        <v>408</v>
      </c>
      <c r="AF142" s="122"/>
      <c r="AG142" s="247"/>
      <c r="AH142" s="241" t="s">
        <v>521</v>
      </c>
      <c r="AI142" s="122" t="s">
        <v>522</v>
      </c>
      <c r="AJ142" s="122" t="s">
        <v>427</v>
      </c>
      <c r="AK142" s="122" t="s">
        <v>439</v>
      </c>
      <c r="AL142" s="137" t="s">
        <v>457</v>
      </c>
      <c r="AM142" s="137" t="s">
        <v>458</v>
      </c>
      <c r="AN142" s="137" t="s">
        <v>482</v>
      </c>
      <c r="AO142" s="137" t="s">
        <v>483</v>
      </c>
      <c r="AP142" s="137" t="s">
        <v>545</v>
      </c>
      <c r="AQ142" s="137" t="s">
        <v>546</v>
      </c>
      <c r="AR142" s="137" t="s">
        <v>456</v>
      </c>
      <c r="AS142" s="137" t="s">
        <v>456</v>
      </c>
      <c r="AT142" s="137" t="s">
        <v>615</v>
      </c>
      <c r="AU142" s="137"/>
      <c r="AV142" s="137" t="s">
        <v>636</v>
      </c>
      <c r="AW142" s="137"/>
      <c r="AX142" s="137"/>
      <c r="AY142" s="137"/>
      <c r="AZ142" s="137" t="s">
        <v>367</v>
      </c>
      <c r="BA142" s="137"/>
      <c r="BB142" s="137" t="s">
        <v>653</v>
      </c>
      <c r="BC142" s="137" t="s">
        <v>654</v>
      </c>
    </row>
    <row r="143" spans="1:55" ht="28.5" customHeight="1">
      <c r="B143" s="358"/>
      <c r="C143" s="345"/>
      <c r="D143" s="123" t="s">
        <v>32</v>
      </c>
      <c r="E143" s="123" t="s">
        <v>497</v>
      </c>
      <c r="F143" s="123"/>
      <c r="G143" s="123"/>
      <c r="H143" s="123" t="s">
        <v>690</v>
      </c>
      <c r="I143" s="123"/>
      <c r="J143" s="123"/>
      <c r="K143" s="123"/>
      <c r="L143" s="123" t="s">
        <v>98</v>
      </c>
      <c r="M143" s="123" t="s">
        <v>170</v>
      </c>
      <c r="N143" s="123"/>
      <c r="O143" s="123"/>
      <c r="P143" s="123" t="s">
        <v>323</v>
      </c>
      <c r="Q143" s="123"/>
      <c r="R143" s="123" t="s">
        <v>703</v>
      </c>
      <c r="S143" s="123"/>
      <c r="T143" s="278" t="s">
        <v>183</v>
      </c>
      <c r="U143" s="123"/>
      <c r="V143" s="278" t="s">
        <v>579</v>
      </c>
      <c r="W143" s="123"/>
      <c r="X143" s="123"/>
      <c r="Y143" s="123"/>
      <c r="Z143" s="123"/>
      <c r="AA143" s="123"/>
      <c r="AB143" s="123"/>
      <c r="AC143" s="123"/>
      <c r="AD143" s="248" t="s">
        <v>39</v>
      </c>
      <c r="AE143" s="246" t="s">
        <v>409</v>
      </c>
      <c r="AF143" s="123"/>
      <c r="AG143" s="246"/>
      <c r="AH143" s="123" t="s">
        <v>36</v>
      </c>
      <c r="AI143" s="123" t="s">
        <v>38</v>
      </c>
      <c r="AJ143" s="123" t="s">
        <v>421</v>
      </c>
      <c r="AK143" s="123" t="s">
        <v>414</v>
      </c>
      <c r="AL143" s="136" t="s">
        <v>229</v>
      </c>
      <c r="AM143" s="136" t="s">
        <v>233</v>
      </c>
      <c r="AN143" s="136" t="s">
        <v>464</v>
      </c>
      <c r="AO143" s="136" t="s">
        <v>208</v>
      </c>
      <c r="AP143" s="136" t="s">
        <v>160</v>
      </c>
      <c r="AQ143" s="136" t="s">
        <v>537</v>
      </c>
      <c r="AR143" s="136" t="s">
        <v>551</v>
      </c>
      <c r="AS143" s="136" t="s">
        <v>568</v>
      </c>
      <c r="AT143" s="136" t="s">
        <v>600</v>
      </c>
      <c r="AU143" s="136"/>
      <c r="AV143" s="136" t="s">
        <v>634</v>
      </c>
      <c r="AW143" s="136"/>
      <c r="AX143" s="136"/>
      <c r="AY143" s="136"/>
      <c r="AZ143" s="136" t="s">
        <v>354</v>
      </c>
      <c r="BA143" s="136"/>
      <c r="BB143" s="136" t="s">
        <v>251</v>
      </c>
      <c r="BC143" s="136" t="s">
        <v>253</v>
      </c>
    </row>
    <row r="144" spans="1:55" ht="15" thickBot="1">
      <c r="B144" s="358"/>
      <c r="C144" s="346"/>
      <c r="D144" s="123" t="s">
        <v>489</v>
      </c>
      <c r="E144" s="123" t="s">
        <v>498</v>
      </c>
      <c r="F144" s="218"/>
      <c r="G144" s="123"/>
      <c r="H144" s="123" t="s">
        <v>691</v>
      </c>
      <c r="I144" s="123"/>
      <c r="J144" s="123"/>
      <c r="K144" s="123"/>
      <c r="L144" s="123"/>
      <c r="M144" s="218"/>
      <c r="N144" s="123"/>
      <c r="O144" s="218"/>
      <c r="P144" s="123"/>
      <c r="Q144" s="123"/>
      <c r="R144" s="123" t="s">
        <v>736</v>
      </c>
      <c r="S144" s="123"/>
      <c r="T144" s="278" t="s">
        <v>125</v>
      </c>
      <c r="U144" s="278"/>
      <c r="V144" s="123" t="s">
        <v>122</v>
      </c>
      <c r="W144" s="218"/>
      <c r="X144" s="218"/>
      <c r="Y144" s="218"/>
      <c r="Z144" s="123"/>
      <c r="AA144" s="123"/>
      <c r="AB144" s="218"/>
      <c r="AC144" s="218"/>
      <c r="AD144" s="248"/>
      <c r="AE144" s="218">
        <v>15</v>
      </c>
      <c r="AF144" s="123"/>
      <c r="AG144" s="250"/>
      <c r="AH144" s="218" t="s">
        <v>53</v>
      </c>
      <c r="AI144" s="218" t="s">
        <v>509</v>
      </c>
      <c r="AJ144" s="123" t="s">
        <v>415</v>
      </c>
      <c r="AK144" s="123"/>
      <c r="AL144" s="136"/>
      <c r="AM144" s="136">
        <v>8</v>
      </c>
      <c r="AN144" s="136"/>
      <c r="AO144" s="136"/>
      <c r="AP144" s="136" t="s">
        <v>530</v>
      </c>
      <c r="AQ144" s="136" t="s">
        <v>126</v>
      </c>
      <c r="AR144" s="136"/>
      <c r="AS144" s="136"/>
      <c r="AT144" s="136"/>
      <c r="AU144" s="136"/>
      <c r="AV144" s="136"/>
      <c r="AW144" s="136"/>
      <c r="AX144" s="136"/>
      <c r="AY144" s="136"/>
      <c r="AZ144" s="343" t="s">
        <v>739</v>
      </c>
      <c r="BA144" s="136"/>
      <c r="BB144" s="136"/>
      <c r="BC144" s="136">
        <v>11</v>
      </c>
    </row>
    <row r="145" spans="1:55" s="104" customFormat="1" ht="15" thickBot="1">
      <c r="A145" s="103"/>
      <c r="B145" s="358"/>
      <c r="C145" s="98">
        <v>0.5</v>
      </c>
      <c r="D145" s="125"/>
      <c r="E145" s="125"/>
      <c r="F145" s="141"/>
      <c r="G145" s="141"/>
      <c r="H145" s="141"/>
      <c r="I145" s="141"/>
      <c r="J145" s="141"/>
      <c r="K145" s="236"/>
      <c r="L145" s="121"/>
      <c r="M145" s="210"/>
      <c r="N145" s="124"/>
      <c r="O145" s="143"/>
      <c r="P145" s="121"/>
      <c r="Q145" s="216"/>
      <c r="R145" s="121"/>
      <c r="S145" s="216"/>
      <c r="T145" s="125"/>
      <c r="U145" s="281"/>
      <c r="V145" s="124"/>
      <c r="W145" s="141"/>
      <c r="X145" s="141"/>
      <c r="Y145" s="141"/>
      <c r="Z145" s="143"/>
      <c r="AA145" s="143"/>
      <c r="AB145" s="121"/>
      <c r="AC145" s="210"/>
      <c r="AD145" s="141"/>
      <c r="AE145" s="236"/>
      <c r="AF145" s="141"/>
      <c r="AG145" s="236"/>
      <c r="AH145" s="121"/>
      <c r="AI145" s="141"/>
      <c r="AJ145" s="141"/>
      <c r="AK145" s="141"/>
      <c r="AL145" s="121"/>
      <c r="AM145" s="141"/>
      <c r="AN145" s="121"/>
      <c r="AO145" s="141"/>
      <c r="AP145" s="121"/>
      <c r="AQ145" s="141"/>
      <c r="AR145" s="121"/>
      <c r="AS145" s="141"/>
      <c r="AT145" s="121"/>
      <c r="AU145" s="141"/>
      <c r="AV145" s="121"/>
      <c r="AW145" s="141"/>
      <c r="AX145" s="121"/>
      <c r="AY145" s="141"/>
      <c r="AZ145" s="121"/>
      <c r="BA145" s="141"/>
      <c r="BB145" s="121"/>
      <c r="BC145" s="141"/>
    </row>
    <row r="146" spans="1:55" s="101" customFormat="1" ht="85.5">
      <c r="B146" s="358"/>
      <c r="C146" s="344">
        <v>0.54166666666666663</v>
      </c>
      <c r="D146" s="122" t="s">
        <v>320</v>
      </c>
      <c r="E146" s="122" t="s">
        <v>503</v>
      </c>
      <c r="F146" s="122"/>
      <c r="G146" s="122"/>
      <c r="H146" s="122" t="s">
        <v>692</v>
      </c>
      <c r="I146" s="122"/>
      <c r="J146" s="122"/>
      <c r="K146" s="122"/>
      <c r="L146" s="122" t="s">
        <v>327</v>
      </c>
      <c r="M146" s="122" t="s">
        <v>392</v>
      </c>
      <c r="N146" s="122"/>
      <c r="O146" s="122"/>
      <c r="P146" s="122" t="s">
        <v>318</v>
      </c>
      <c r="Q146" s="122"/>
      <c r="R146" s="122" t="s">
        <v>718</v>
      </c>
      <c r="S146" s="122" t="s">
        <v>726</v>
      </c>
      <c r="T146" s="277" t="s">
        <v>350</v>
      </c>
      <c r="U146" s="277"/>
      <c r="V146" s="122" t="s">
        <v>587</v>
      </c>
      <c r="W146" s="122" t="s">
        <v>588</v>
      </c>
      <c r="X146" s="122"/>
      <c r="Y146" s="122"/>
      <c r="Z146" s="122"/>
      <c r="AA146" s="122"/>
      <c r="AB146" s="122"/>
      <c r="AC146" s="122"/>
      <c r="AD146" s="122" t="s">
        <v>375</v>
      </c>
      <c r="AE146" s="249" t="s">
        <v>410</v>
      </c>
      <c r="AF146" s="122"/>
      <c r="AG146" s="244"/>
      <c r="AH146" s="122"/>
      <c r="AI146" s="122" t="s">
        <v>523</v>
      </c>
      <c r="AJ146" s="122" t="s">
        <v>427</v>
      </c>
      <c r="AK146" s="122" t="s">
        <v>439</v>
      </c>
      <c r="AL146" s="118"/>
      <c r="AM146" s="135"/>
      <c r="AN146" s="118" t="s">
        <v>484</v>
      </c>
      <c r="AO146" s="135" t="s">
        <v>362</v>
      </c>
      <c r="AP146" s="118" t="s">
        <v>547</v>
      </c>
      <c r="AQ146" s="135" t="s">
        <v>546</v>
      </c>
      <c r="AR146" s="118" t="s">
        <v>569</v>
      </c>
      <c r="AS146" s="135" t="s">
        <v>570</v>
      </c>
      <c r="AT146" s="118" t="s">
        <v>616</v>
      </c>
      <c r="AU146" s="135"/>
      <c r="AV146" s="118" t="s">
        <v>628</v>
      </c>
      <c r="AW146" s="135" t="s">
        <v>637</v>
      </c>
      <c r="AX146" s="118"/>
      <c r="AY146" s="135"/>
      <c r="AZ146" s="118" t="s">
        <v>368</v>
      </c>
      <c r="BA146" s="135" t="s">
        <v>369</v>
      </c>
      <c r="BB146" s="118" t="s">
        <v>655</v>
      </c>
      <c r="BC146" s="135" t="s">
        <v>656</v>
      </c>
    </row>
    <row r="147" spans="1:55" ht="28.5" customHeight="1">
      <c r="B147" s="358"/>
      <c r="C147" s="345"/>
      <c r="D147" s="123" t="s">
        <v>34</v>
      </c>
      <c r="E147" s="123" t="s">
        <v>31</v>
      </c>
      <c r="F147" s="123"/>
      <c r="G147" s="123"/>
      <c r="H147" s="123" t="s">
        <v>693</v>
      </c>
      <c r="I147" s="123"/>
      <c r="J147" s="123"/>
      <c r="K147" s="123"/>
      <c r="L147" s="123" t="s">
        <v>170</v>
      </c>
      <c r="M147" s="123" t="s">
        <v>393</v>
      </c>
      <c r="N147" s="123"/>
      <c r="O147" s="123"/>
      <c r="P147" s="123" t="s">
        <v>319</v>
      </c>
      <c r="Q147" s="123"/>
      <c r="R147" s="123" t="s">
        <v>703</v>
      </c>
      <c r="S147" s="123" t="s">
        <v>33</v>
      </c>
      <c r="T147" s="278" t="s">
        <v>346</v>
      </c>
      <c r="U147" s="278"/>
      <c r="V147" s="123" t="s">
        <v>589</v>
      </c>
      <c r="W147" s="123" t="s">
        <v>579</v>
      </c>
      <c r="X147" s="123"/>
      <c r="Y147" s="123"/>
      <c r="Z147" s="123"/>
      <c r="AA147" s="123"/>
      <c r="AB147" s="123"/>
      <c r="AC147" s="123"/>
      <c r="AD147" s="123" t="s">
        <v>409</v>
      </c>
      <c r="AE147" s="245" t="s">
        <v>411</v>
      </c>
      <c r="AF147" s="123"/>
      <c r="AG147" s="245"/>
      <c r="AH147" s="123"/>
      <c r="AI147" s="123" t="s">
        <v>36</v>
      </c>
      <c r="AJ147" s="123" t="s">
        <v>421</v>
      </c>
      <c r="AK147" s="123" t="s">
        <v>414</v>
      </c>
      <c r="AL147" s="112"/>
      <c r="AM147" s="115"/>
      <c r="AN147" s="112" t="s">
        <v>206</v>
      </c>
      <c r="AO147" s="115" t="s">
        <v>225</v>
      </c>
      <c r="AP147" s="112" t="s">
        <v>35</v>
      </c>
      <c r="AQ147" s="115" t="s">
        <v>537</v>
      </c>
      <c r="AR147" s="112" t="s">
        <v>551</v>
      </c>
      <c r="AS147" s="115" t="s">
        <v>550</v>
      </c>
      <c r="AT147" s="112" t="s">
        <v>604</v>
      </c>
      <c r="AU147" s="115"/>
      <c r="AV147" s="112" t="s">
        <v>627</v>
      </c>
      <c r="AW147" s="115" t="s">
        <v>634</v>
      </c>
      <c r="AX147" s="112"/>
      <c r="AY147" s="115"/>
      <c r="AZ147" s="112" t="s">
        <v>354</v>
      </c>
      <c r="BA147" s="115" t="s">
        <v>363</v>
      </c>
      <c r="BB147" s="112" t="s">
        <v>253</v>
      </c>
      <c r="BC147" s="115" t="s">
        <v>251</v>
      </c>
    </row>
    <row r="148" spans="1:55" ht="15" thickBot="1">
      <c r="B148" s="358"/>
      <c r="C148" s="346"/>
      <c r="D148" s="123">
        <v>24</v>
      </c>
      <c r="E148" s="218" t="s">
        <v>494</v>
      </c>
      <c r="F148" s="218"/>
      <c r="G148" s="218"/>
      <c r="H148" s="123" t="s">
        <v>691</v>
      </c>
      <c r="I148" s="123"/>
      <c r="J148" s="218"/>
      <c r="K148" s="218"/>
      <c r="L148" s="218"/>
      <c r="M148" s="341" t="s">
        <v>734</v>
      </c>
      <c r="N148" s="123"/>
      <c r="O148" s="218"/>
      <c r="P148" s="218"/>
      <c r="Q148" s="218"/>
      <c r="R148" s="123" t="s">
        <v>736</v>
      </c>
      <c r="S148" s="218"/>
      <c r="T148" s="278"/>
      <c r="U148" s="278"/>
      <c r="V148" s="123"/>
      <c r="W148" s="123" t="s">
        <v>122</v>
      </c>
      <c r="X148" s="218"/>
      <c r="Y148" s="218"/>
      <c r="Z148" s="218"/>
      <c r="AA148" s="218"/>
      <c r="AB148" s="218"/>
      <c r="AC148" s="218"/>
      <c r="AD148" s="218" t="s">
        <v>125</v>
      </c>
      <c r="AE148" s="245" t="s">
        <v>738</v>
      </c>
      <c r="AF148" s="218"/>
      <c r="AG148" s="245"/>
      <c r="AH148" s="218"/>
      <c r="AI148" s="123" t="s">
        <v>53</v>
      </c>
      <c r="AJ148" s="123" t="s">
        <v>415</v>
      </c>
      <c r="AK148" s="218"/>
      <c r="AL148" s="112"/>
      <c r="AM148" s="115"/>
      <c r="AN148" s="112"/>
      <c r="AO148" s="115"/>
      <c r="AP148" s="112" t="s">
        <v>53</v>
      </c>
      <c r="AQ148" s="115" t="s">
        <v>126</v>
      </c>
      <c r="AR148" s="112" t="s">
        <v>555</v>
      </c>
      <c r="AS148" s="115"/>
      <c r="AT148" s="112"/>
      <c r="AU148" s="115"/>
      <c r="AV148" s="112"/>
      <c r="AW148" s="115"/>
      <c r="AX148" s="112"/>
      <c r="AY148" s="115"/>
      <c r="AZ148" s="343" t="s">
        <v>739</v>
      </c>
      <c r="BA148" s="115"/>
      <c r="BB148" s="112"/>
      <c r="BC148" s="115">
        <v>11</v>
      </c>
    </row>
    <row r="149" spans="1:55" s="101" customFormat="1" ht="85.5">
      <c r="B149" s="358"/>
      <c r="C149" s="344">
        <v>0.58333333333333337</v>
      </c>
      <c r="D149" s="122" t="s">
        <v>320</v>
      </c>
      <c r="E149" s="122" t="s">
        <v>503</v>
      </c>
      <c r="F149" s="122"/>
      <c r="G149" s="122"/>
      <c r="H149" s="122" t="s">
        <v>692</v>
      </c>
      <c r="I149" s="122"/>
      <c r="J149" s="122"/>
      <c r="K149" s="122"/>
      <c r="L149" s="122" t="s">
        <v>327</v>
      </c>
      <c r="M149" s="122" t="s">
        <v>392</v>
      </c>
      <c r="N149" s="122"/>
      <c r="O149" s="122"/>
      <c r="P149" s="122" t="s">
        <v>318</v>
      </c>
      <c r="Q149" s="122"/>
      <c r="R149" s="122" t="s">
        <v>718</v>
      </c>
      <c r="S149" s="122" t="s">
        <v>726</v>
      </c>
      <c r="T149" s="277" t="s">
        <v>350</v>
      </c>
      <c r="U149" s="277"/>
      <c r="V149" s="122" t="s">
        <v>587</v>
      </c>
      <c r="W149" s="122" t="s">
        <v>588</v>
      </c>
      <c r="X149" s="122"/>
      <c r="Y149" s="122"/>
      <c r="Z149" s="122"/>
      <c r="AA149" s="122"/>
      <c r="AB149" s="122"/>
      <c r="AC149" s="122"/>
      <c r="AD149" s="122" t="s">
        <v>375</v>
      </c>
      <c r="AE149" s="249" t="s">
        <v>410</v>
      </c>
      <c r="AF149" s="122"/>
      <c r="AG149" s="244"/>
      <c r="AH149" s="122"/>
      <c r="AI149" s="122" t="s">
        <v>523</v>
      </c>
      <c r="AJ149" s="122" t="s">
        <v>427</v>
      </c>
      <c r="AK149" s="122" t="s">
        <v>440</v>
      </c>
      <c r="AL149" s="118"/>
      <c r="AM149" s="135"/>
      <c r="AN149" s="118" t="s">
        <v>484</v>
      </c>
      <c r="AO149" s="135" t="s">
        <v>362</v>
      </c>
      <c r="AP149" s="118" t="s">
        <v>547</v>
      </c>
      <c r="AQ149" s="135"/>
      <c r="AR149" s="118" t="s">
        <v>569</v>
      </c>
      <c r="AS149" s="135" t="s">
        <v>570</v>
      </c>
      <c r="AT149" s="118" t="s">
        <v>616</v>
      </c>
      <c r="AU149" s="135"/>
      <c r="AV149" s="118" t="s">
        <v>628</v>
      </c>
      <c r="AW149" s="135" t="s">
        <v>637</v>
      </c>
      <c r="AX149" s="118"/>
      <c r="AY149" s="135"/>
      <c r="AZ149" s="118" t="s">
        <v>368</v>
      </c>
      <c r="BA149" s="135" t="s">
        <v>369</v>
      </c>
      <c r="BB149" s="118" t="s">
        <v>655</v>
      </c>
      <c r="BC149" s="135" t="s">
        <v>656</v>
      </c>
    </row>
    <row r="150" spans="1:55" ht="28.5" customHeight="1">
      <c r="B150" s="358"/>
      <c r="C150" s="345"/>
      <c r="D150" s="123" t="s">
        <v>34</v>
      </c>
      <c r="E150" s="123" t="s">
        <v>31</v>
      </c>
      <c r="F150" s="123"/>
      <c r="G150" s="123"/>
      <c r="H150" s="123" t="s">
        <v>693</v>
      </c>
      <c r="I150" s="123"/>
      <c r="J150" s="123"/>
      <c r="K150" s="123"/>
      <c r="L150" s="123" t="s">
        <v>170</v>
      </c>
      <c r="M150" s="123" t="s">
        <v>393</v>
      </c>
      <c r="N150" s="123"/>
      <c r="O150" s="123"/>
      <c r="P150" s="123" t="s">
        <v>319</v>
      </c>
      <c r="Q150" s="123"/>
      <c r="R150" s="123" t="s">
        <v>703</v>
      </c>
      <c r="S150" s="123" t="s">
        <v>33</v>
      </c>
      <c r="T150" s="278" t="s">
        <v>346</v>
      </c>
      <c r="U150" s="278"/>
      <c r="V150" s="123" t="s">
        <v>589</v>
      </c>
      <c r="W150" s="123" t="s">
        <v>579</v>
      </c>
      <c r="X150" s="123"/>
      <c r="Y150" s="123"/>
      <c r="Z150" s="123"/>
      <c r="AA150" s="123"/>
      <c r="AB150" s="123"/>
      <c r="AC150" s="123"/>
      <c r="AD150" s="123" t="s">
        <v>409</v>
      </c>
      <c r="AE150" s="245" t="s">
        <v>411</v>
      </c>
      <c r="AF150" s="123"/>
      <c r="AG150" s="245"/>
      <c r="AH150" s="123"/>
      <c r="AI150" s="123" t="s">
        <v>36</v>
      </c>
      <c r="AJ150" s="123" t="s">
        <v>421</v>
      </c>
      <c r="AK150" s="123" t="s">
        <v>441</v>
      </c>
      <c r="AL150" s="112"/>
      <c r="AM150" s="115"/>
      <c r="AN150" s="112" t="s">
        <v>206</v>
      </c>
      <c r="AO150" s="115" t="s">
        <v>225</v>
      </c>
      <c r="AP150" s="112" t="s">
        <v>35</v>
      </c>
      <c r="AQ150" s="115"/>
      <c r="AR150" s="112" t="s">
        <v>551</v>
      </c>
      <c r="AS150" s="115" t="s">
        <v>550</v>
      </c>
      <c r="AT150" s="112" t="s">
        <v>604</v>
      </c>
      <c r="AU150" s="115"/>
      <c r="AV150" s="112" t="s">
        <v>627</v>
      </c>
      <c r="AW150" s="115" t="s">
        <v>634</v>
      </c>
      <c r="AX150" s="112"/>
      <c r="AY150" s="115"/>
      <c r="AZ150" s="112" t="s">
        <v>354</v>
      </c>
      <c r="BA150" s="115" t="s">
        <v>363</v>
      </c>
      <c r="BB150" s="112" t="s">
        <v>253</v>
      </c>
      <c r="BC150" s="115" t="s">
        <v>251</v>
      </c>
    </row>
    <row r="151" spans="1:55" ht="15" thickBot="1">
      <c r="B151" s="358"/>
      <c r="C151" s="346"/>
      <c r="D151" s="123">
        <v>24</v>
      </c>
      <c r="E151" s="218" t="s">
        <v>494</v>
      </c>
      <c r="F151" s="218"/>
      <c r="G151" s="218"/>
      <c r="H151" s="123" t="s">
        <v>691</v>
      </c>
      <c r="I151" s="123"/>
      <c r="J151" s="218"/>
      <c r="K151" s="218"/>
      <c r="L151" s="218"/>
      <c r="M151" s="341" t="s">
        <v>734</v>
      </c>
      <c r="N151" s="123"/>
      <c r="O151" s="218"/>
      <c r="P151" s="218"/>
      <c r="Q151" s="218"/>
      <c r="R151" s="123" t="s">
        <v>736</v>
      </c>
      <c r="S151" s="218"/>
      <c r="T151" s="218"/>
      <c r="U151" s="278"/>
      <c r="V151" s="123"/>
      <c r="W151" s="123" t="s">
        <v>122</v>
      </c>
      <c r="X151" s="218"/>
      <c r="Y151" s="218"/>
      <c r="Z151" s="218"/>
      <c r="AA151" s="218"/>
      <c r="AB151" s="218"/>
      <c r="AC151" s="218"/>
      <c r="AD151" s="218" t="s">
        <v>125</v>
      </c>
      <c r="AE151" s="245" t="s">
        <v>738</v>
      </c>
      <c r="AF151" s="218"/>
      <c r="AG151" s="245"/>
      <c r="AH151" s="218"/>
      <c r="AI151" s="123" t="s">
        <v>53</v>
      </c>
      <c r="AJ151" s="123"/>
      <c r="AK151" s="218"/>
      <c r="AL151" s="112"/>
      <c r="AM151" s="115"/>
      <c r="AN151" s="112"/>
      <c r="AO151" s="115"/>
      <c r="AP151" s="112" t="s">
        <v>53</v>
      </c>
      <c r="AQ151" s="115"/>
      <c r="AR151" s="112" t="s">
        <v>555</v>
      </c>
      <c r="AS151" s="115"/>
      <c r="AT151" s="112"/>
      <c r="AU151" s="115"/>
      <c r="AV151" s="112"/>
      <c r="AW151" s="115"/>
      <c r="AX151" s="112"/>
      <c r="AY151" s="115"/>
      <c r="AZ151" s="343" t="s">
        <v>739</v>
      </c>
      <c r="BA151" s="115"/>
      <c r="BB151" s="112"/>
      <c r="BC151" s="115">
        <v>11</v>
      </c>
    </row>
    <row r="152" spans="1:55" s="101" customFormat="1" ht="42.75">
      <c r="B152" s="358"/>
      <c r="C152" s="344">
        <v>0.625</v>
      </c>
      <c r="D152" s="122"/>
      <c r="E152" s="122" t="s">
        <v>503</v>
      </c>
      <c r="F152" s="122"/>
      <c r="G152" s="122"/>
      <c r="H152" s="122" t="s">
        <v>692</v>
      </c>
      <c r="I152" s="122"/>
      <c r="J152" s="122"/>
      <c r="K152" s="122"/>
      <c r="L152" s="122" t="s">
        <v>327</v>
      </c>
      <c r="M152" s="122" t="s">
        <v>392</v>
      </c>
      <c r="N152" s="122"/>
      <c r="O152" s="122"/>
      <c r="P152" s="122" t="s">
        <v>320</v>
      </c>
      <c r="Q152" s="122"/>
      <c r="R152" s="122"/>
      <c r="S152" s="122" t="s">
        <v>371</v>
      </c>
      <c r="T152" s="122"/>
      <c r="U152" s="277"/>
      <c r="V152" s="122" t="s">
        <v>587</v>
      </c>
      <c r="W152" s="122" t="s">
        <v>588</v>
      </c>
      <c r="X152" s="122"/>
      <c r="Y152" s="122"/>
      <c r="Z152" s="122"/>
      <c r="AA152" s="122"/>
      <c r="AB152" s="122"/>
      <c r="AC152" s="122"/>
      <c r="AD152" s="122" t="s">
        <v>375</v>
      </c>
      <c r="AE152" s="244" t="s">
        <v>392</v>
      </c>
      <c r="AF152" s="122"/>
      <c r="AG152" s="244"/>
      <c r="AH152" s="122"/>
      <c r="AI152" s="122"/>
      <c r="AJ152" s="122"/>
      <c r="AK152" s="122" t="s">
        <v>440</v>
      </c>
      <c r="AL152" s="118"/>
      <c r="AM152" s="135"/>
      <c r="AN152" s="118"/>
      <c r="AO152" s="135" t="s">
        <v>362</v>
      </c>
      <c r="AP152" s="118" t="s">
        <v>547</v>
      </c>
      <c r="AQ152" s="135"/>
      <c r="AR152" s="118" t="s">
        <v>569</v>
      </c>
      <c r="AS152" s="135" t="s">
        <v>570</v>
      </c>
      <c r="AT152" s="118" t="s">
        <v>616</v>
      </c>
      <c r="AU152" s="135" t="s">
        <v>617</v>
      </c>
      <c r="AV152" s="118"/>
      <c r="AW152" s="135" t="s">
        <v>637</v>
      </c>
      <c r="AX152" s="118"/>
      <c r="AY152" s="135"/>
      <c r="AZ152" s="118" t="s">
        <v>368</v>
      </c>
      <c r="BA152" s="135" t="s">
        <v>370</v>
      </c>
      <c r="BB152" s="118" t="s">
        <v>657</v>
      </c>
      <c r="BC152" s="135" t="s">
        <v>658</v>
      </c>
    </row>
    <row r="153" spans="1:55" ht="28.5" customHeight="1">
      <c r="B153" s="358"/>
      <c r="C153" s="345"/>
      <c r="D153" s="123"/>
      <c r="E153" s="123" t="s">
        <v>31</v>
      </c>
      <c r="F153" s="123"/>
      <c r="G153" s="123"/>
      <c r="H153" s="123" t="s">
        <v>693</v>
      </c>
      <c r="I153" s="123"/>
      <c r="J153" s="123"/>
      <c r="K153" s="123"/>
      <c r="L153" s="123" t="s">
        <v>170</v>
      </c>
      <c r="M153" s="123" t="s">
        <v>393</v>
      </c>
      <c r="N153" s="123"/>
      <c r="O153" s="123"/>
      <c r="P153" s="123" t="s">
        <v>319</v>
      </c>
      <c r="Q153" s="123"/>
      <c r="R153" s="123"/>
      <c r="S153" s="123" t="s">
        <v>719</v>
      </c>
      <c r="T153" s="123"/>
      <c r="U153" s="278"/>
      <c r="V153" s="123" t="s">
        <v>589</v>
      </c>
      <c r="W153" s="123" t="s">
        <v>579</v>
      </c>
      <c r="X153" s="123"/>
      <c r="Y153" s="123"/>
      <c r="Z153" s="123"/>
      <c r="AA153" s="123"/>
      <c r="AB153" s="123"/>
      <c r="AC153" s="123"/>
      <c r="AD153" s="123" t="s">
        <v>409</v>
      </c>
      <c r="AE153" s="245" t="s">
        <v>412</v>
      </c>
      <c r="AF153" s="123"/>
      <c r="AG153" s="245"/>
      <c r="AH153" s="123"/>
      <c r="AI153" s="123"/>
      <c r="AJ153" s="123"/>
      <c r="AK153" s="123" t="s">
        <v>441</v>
      </c>
      <c r="AL153" s="112"/>
      <c r="AM153" s="115"/>
      <c r="AN153" s="112"/>
      <c r="AO153" s="115" t="s">
        <v>225</v>
      </c>
      <c r="AP153" s="112" t="s">
        <v>35</v>
      </c>
      <c r="AQ153" s="115"/>
      <c r="AR153" s="112" t="s">
        <v>551</v>
      </c>
      <c r="AS153" s="115" t="s">
        <v>550</v>
      </c>
      <c r="AT153" s="112" t="s">
        <v>604</v>
      </c>
      <c r="AU153" s="115" t="s">
        <v>600</v>
      </c>
      <c r="AV153" s="112"/>
      <c r="AW153" s="115" t="s">
        <v>634</v>
      </c>
      <c r="AX153" s="112"/>
      <c r="AY153" s="115"/>
      <c r="AZ153" s="112" t="s">
        <v>354</v>
      </c>
      <c r="BA153" s="115" t="s">
        <v>363</v>
      </c>
      <c r="BB153" s="112" t="s">
        <v>253</v>
      </c>
      <c r="BC153" s="115" t="s">
        <v>251</v>
      </c>
    </row>
    <row r="154" spans="1:55" ht="15" thickBot="1">
      <c r="B154" s="358"/>
      <c r="C154" s="346"/>
      <c r="D154" s="123"/>
      <c r="E154" s="218" t="s">
        <v>494</v>
      </c>
      <c r="F154" s="218"/>
      <c r="G154" s="218"/>
      <c r="H154" s="123" t="s">
        <v>691</v>
      </c>
      <c r="I154" s="123"/>
      <c r="J154" s="123"/>
      <c r="K154" s="218"/>
      <c r="L154" s="123"/>
      <c r="M154" s="341" t="s">
        <v>734</v>
      </c>
      <c r="N154" s="123"/>
      <c r="O154" s="123"/>
      <c r="P154" s="123"/>
      <c r="Q154" s="218"/>
      <c r="R154" s="123"/>
      <c r="S154" s="218"/>
      <c r="T154" s="123"/>
      <c r="U154" s="280"/>
      <c r="V154" s="123"/>
      <c r="W154" s="123" t="s">
        <v>122</v>
      </c>
      <c r="X154" s="218"/>
      <c r="Y154" s="218"/>
      <c r="Z154" s="123"/>
      <c r="AA154" s="218"/>
      <c r="AB154" s="123"/>
      <c r="AC154" s="218"/>
      <c r="AD154" s="123" t="s">
        <v>125</v>
      </c>
      <c r="AE154" s="245" t="s">
        <v>737</v>
      </c>
      <c r="AF154" s="123"/>
      <c r="AG154" s="245"/>
      <c r="AH154" s="123"/>
      <c r="AI154" s="123"/>
      <c r="AJ154" s="123"/>
      <c r="AK154" s="218"/>
      <c r="AL154" s="112"/>
      <c r="AM154" s="115"/>
      <c r="AN154" s="112"/>
      <c r="AO154" s="115"/>
      <c r="AP154" s="112" t="s">
        <v>53</v>
      </c>
      <c r="AQ154" s="115"/>
      <c r="AR154" s="112" t="s">
        <v>555</v>
      </c>
      <c r="AS154" s="115"/>
      <c r="AT154" s="112"/>
      <c r="AU154" s="115">
        <v>17</v>
      </c>
      <c r="AV154" s="112"/>
      <c r="AW154" s="115"/>
      <c r="AX154" s="112"/>
      <c r="AY154" s="115"/>
      <c r="AZ154" s="343" t="s">
        <v>739</v>
      </c>
      <c r="BA154" s="115"/>
      <c r="BB154" s="112"/>
      <c r="BC154" s="115">
        <v>11</v>
      </c>
    </row>
    <row r="155" spans="1:55" s="101" customFormat="1" ht="57">
      <c r="B155" s="358"/>
      <c r="C155" s="344">
        <v>0.66666666666666663</v>
      </c>
      <c r="D155" s="122"/>
      <c r="E155" s="122"/>
      <c r="F155" s="122"/>
      <c r="G155" s="122"/>
      <c r="H155" s="122"/>
      <c r="I155" s="122" t="s">
        <v>670</v>
      </c>
      <c r="J155" s="122"/>
      <c r="K155" s="122"/>
      <c r="L155" s="122"/>
      <c r="M155" s="122" t="s">
        <v>394</v>
      </c>
      <c r="N155" s="122"/>
      <c r="O155" s="122"/>
      <c r="P155" s="122" t="s">
        <v>320</v>
      </c>
      <c r="Q155" s="122"/>
      <c r="R155" s="122"/>
      <c r="S155" s="122" t="s">
        <v>371</v>
      </c>
      <c r="T155" s="122"/>
      <c r="U155" s="122"/>
      <c r="V155" s="122"/>
      <c r="W155" s="122" t="s">
        <v>590</v>
      </c>
      <c r="X155" s="122"/>
      <c r="Y155" s="122"/>
      <c r="Z155" s="122"/>
      <c r="AA155" s="122"/>
      <c r="AB155" s="122"/>
      <c r="AC155" s="122"/>
      <c r="AD155" s="122" t="s">
        <v>375</v>
      </c>
      <c r="AE155" s="244" t="s">
        <v>394</v>
      </c>
      <c r="AF155" s="122"/>
      <c r="AG155" s="122"/>
      <c r="AH155" s="122"/>
      <c r="AI155" s="122"/>
      <c r="AJ155" s="122"/>
      <c r="AK155" s="122"/>
      <c r="AL155" s="118"/>
      <c r="AM155" s="135"/>
      <c r="AN155" s="118"/>
      <c r="AO155" s="135"/>
      <c r="AP155" s="118"/>
      <c r="AQ155" s="135"/>
      <c r="AR155" s="118" t="s">
        <v>456</v>
      </c>
      <c r="AS155" s="135" t="s">
        <v>570</v>
      </c>
      <c r="AT155" s="118"/>
      <c r="AU155" s="135" t="s">
        <v>617</v>
      </c>
      <c r="AV155" s="118"/>
      <c r="AW155" s="135"/>
      <c r="AX155" s="118"/>
      <c r="AY155" s="135"/>
      <c r="AZ155" s="118"/>
      <c r="BA155" s="135" t="s">
        <v>370</v>
      </c>
      <c r="BB155" s="118" t="s">
        <v>657</v>
      </c>
      <c r="BC155" s="135" t="s">
        <v>658</v>
      </c>
    </row>
    <row r="156" spans="1:55" ht="28.5" customHeight="1">
      <c r="B156" s="358"/>
      <c r="C156" s="345"/>
      <c r="D156" s="123"/>
      <c r="E156" s="123"/>
      <c r="F156" s="123"/>
      <c r="G156" s="123"/>
      <c r="H156" s="123"/>
      <c r="I156" s="123" t="s">
        <v>176</v>
      </c>
      <c r="J156" s="123"/>
      <c r="K156" s="123"/>
      <c r="L156" s="123"/>
      <c r="M156" s="123" t="s">
        <v>395</v>
      </c>
      <c r="N156" s="123"/>
      <c r="O156" s="123"/>
      <c r="P156" s="123" t="s">
        <v>319</v>
      </c>
      <c r="Q156" s="123"/>
      <c r="R156" s="123"/>
      <c r="S156" s="123" t="s">
        <v>719</v>
      </c>
      <c r="T156" s="123"/>
      <c r="U156" s="123"/>
      <c r="V156" s="123"/>
      <c r="W156" s="123" t="s">
        <v>591</v>
      </c>
      <c r="X156" s="123"/>
      <c r="Y156" s="123"/>
      <c r="Z156" s="123"/>
      <c r="AA156" s="123"/>
      <c r="AB156" s="123"/>
      <c r="AC156" s="123"/>
      <c r="AD156" s="123" t="s">
        <v>409</v>
      </c>
      <c r="AE156" s="245" t="s">
        <v>39</v>
      </c>
      <c r="AF156" s="123"/>
      <c r="AG156" s="123"/>
      <c r="AH156" s="123"/>
      <c r="AI156" s="123"/>
      <c r="AJ156" s="123"/>
      <c r="AK156" s="123"/>
      <c r="AL156" s="112"/>
      <c r="AM156" s="115"/>
      <c r="AN156" s="112"/>
      <c r="AO156" s="115"/>
      <c r="AP156" s="112"/>
      <c r="AQ156" s="115"/>
      <c r="AR156" s="112" t="s">
        <v>558</v>
      </c>
      <c r="AS156" s="115" t="s">
        <v>550</v>
      </c>
      <c r="AT156" s="112"/>
      <c r="AU156" s="115" t="s">
        <v>600</v>
      </c>
      <c r="AV156" s="112"/>
      <c r="AW156" s="115"/>
      <c r="AX156" s="112"/>
      <c r="AY156" s="115"/>
      <c r="AZ156" s="112"/>
      <c r="BA156" s="115" t="s">
        <v>363</v>
      </c>
      <c r="BB156" s="112" t="s">
        <v>253</v>
      </c>
      <c r="BC156" s="115" t="s">
        <v>251</v>
      </c>
    </row>
    <row r="157" spans="1:55" ht="15" thickBot="1">
      <c r="B157" s="358"/>
      <c r="C157" s="351"/>
      <c r="D157" s="123"/>
      <c r="E157" s="218"/>
      <c r="F157" s="218"/>
      <c r="G157" s="218"/>
      <c r="H157" s="123"/>
      <c r="I157" s="123" t="s">
        <v>694</v>
      </c>
      <c r="J157" s="123"/>
      <c r="K157" s="218"/>
      <c r="L157" s="123"/>
      <c r="M157" s="341" t="s">
        <v>734</v>
      </c>
      <c r="N157" s="123"/>
      <c r="O157" s="123"/>
      <c r="P157" s="123"/>
      <c r="Q157" s="218"/>
      <c r="R157" s="123"/>
      <c r="S157" s="218"/>
      <c r="T157" s="218"/>
      <c r="U157" s="280"/>
      <c r="V157" s="123"/>
      <c r="W157" s="123" t="s">
        <v>122</v>
      </c>
      <c r="X157" s="218"/>
      <c r="Y157" s="218"/>
      <c r="Z157" s="123"/>
      <c r="AA157" s="218"/>
      <c r="AB157" s="123"/>
      <c r="AC157" s="218"/>
      <c r="AD157" s="123" t="s">
        <v>125</v>
      </c>
      <c r="AE157" s="340">
        <v>14</v>
      </c>
      <c r="AF157" s="123"/>
      <c r="AG157" s="218"/>
      <c r="AH157" s="123"/>
      <c r="AI157" s="123"/>
      <c r="AJ157" s="123"/>
      <c r="AK157" s="218"/>
      <c r="AL157" s="116"/>
      <c r="AM157" s="139"/>
      <c r="AN157" s="119"/>
      <c r="AO157" s="144"/>
      <c r="AP157" s="119"/>
      <c r="AQ157" s="144"/>
      <c r="AR157" s="119"/>
      <c r="AS157" s="144"/>
      <c r="AT157" s="119"/>
      <c r="AU157" s="144">
        <v>17</v>
      </c>
      <c r="AV157" s="119"/>
      <c r="AW157" s="144"/>
      <c r="AX157" s="119"/>
      <c r="AY157" s="144"/>
      <c r="AZ157" s="119"/>
      <c r="BA157" s="144"/>
      <c r="BB157" s="119"/>
      <c r="BC157" s="144">
        <v>11</v>
      </c>
    </row>
    <row r="158" spans="1:55" s="101" customFormat="1" ht="15" thickTop="1">
      <c r="B158" s="358"/>
      <c r="C158" s="352">
        <v>0.70833333333333337</v>
      </c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277"/>
      <c r="V158" s="122"/>
      <c r="W158" s="122"/>
      <c r="X158" s="122"/>
      <c r="Y158" s="122"/>
      <c r="Z158" s="122"/>
      <c r="AA158" s="122"/>
      <c r="AB158" s="122"/>
      <c r="AC158" s="122"/>
      <c r="AD158" s="122"/>
      <c r="AE158" s="122"/>
      <c r="AF158" s="122"/>
      <c r="AG158" s="122"/>
      <c r="AH158" s="122"/>
      <c r="AI158" s="122"/>
      <c r="AJ158" s="122"/>
      <c r="AK158" s="122"/>
      <c r="AL158" s="122"/>
      <c r="AM158" s="122"/>
      <c r="AN158" s="122"/>
      <c r="AO158" s="122"/>
      <c r="AP158" s="122"/>
      <c r="AQ158" s="122"/>
      <c r="AR158" s="122"/>
      <c r="AS158" s="122"/>
      <c r="AT158" s="122"/>
      <c r="AU158" s="122"/>
      <c r="AV158" s="122"/>
      <c r="AW158" s="122"/>
      <c r="AX158" s="122"/>
      <c r="AY158" s="122"/>
      <c r="AZ158" s="122"/>
      <c r="BA158" s="122"/>
      <c r="BB158" s="122"/>
      <c r="BC158" s="122"/>
    </row>
    <row r="159" spans="1:55">
      <c r="B159" s="358"/>
      <c r="C159" s="353"/>
      <c r="D159" s="218"/>
      <c r="E159" s="218"/>
      <c r="F159" s="218"/>
      <c r="G159" s="123"/>
      <c r="H159" s="218"/>
      <c r="I159" s="123"/>
      <c r="J159" s="218"/>
      <c r="K159" s="218"/>
      <c r="L159" s="218"/>
      <c r="M159" s="123"/>
      <c r="N159" s="218"/>
      <c r="O159" s="218"/>
      <c r="P159" s="218"/>
      <c r="Q159" s="218"/>
      <c r="R159" s="218"/>
      <c r="S159" s="218"/>
      <c r="T159" s="218"/>
      <c r="U159" s="280"/>
      <c r="V159" s="218"/>
      <c r="W159" s="218"/>
      <c r="X159" s="218"/>
      <c r="Y159" s="218"/>
      <c r="Z159" s="218"/>
      <c r="AA159" s="218"/>
      <c r="AB159" s="218"/>
      <c r="AC159" s="218"/>
      <c r="AD159" s="218"/>
      <c r="AE159" s="218"/>
      <c r="AF159" s="218"/>
      <c r="AG159" s="218"/>
      <c r="AH159" s="218"/>
      <c r="AI159" s="218"/>
      <c r="AJ159" s="218"/>
      <c r="AK159" s="123"/>
      <c r="AL159" s="123"/>
      <c r="AM159" s="123"/>
      <c r="AN159" s="123"/>
      <c r="AO159" s="123"/>
      <c r="AP159" s="123"/>
      <c r="AQ159" s="123"/>
      <c r="AR159" s="123"/>
      <c r="AS159" s="123"/>
      <c r="AT159" s="123"/>
      <c r="AU159" s="123"/>
      <c r="AV159" s="123"/>
      <c r="AW159" s="123"/>
      <c r="AX159" s="123"/>
      <c r="AY159" s="123"/>
      <c r="AZ159" s="123"/>
      <c r="BA159" s="123"/>
      <c r="BB159" s="123"/>
      <c r="BC159" s="123"/>
    </row>
    <row r="160" spans="1:55">
      <c r="B160" s="358"/>
      <c r="C160" s="354"/>
      <c r="D160" s="218"/>
      <c r="E160" s="218"/>
      <c r="F160" s="218"/>
      <c r="G160" s="123"/>
      <c r="H160" s="218"/>
      <c r="I160" s="123"/>
      <c r="J160" s="218"/>
      <c r="K160" s="218"/>
      <c r="L160" s="218"/>
      <c r="M160" s="218"/>
      <c r="N160" s="218"/>
      <c r="O160" s="218"/>
      <c r="P160" s="218"/>
      <c r="Q160" s="218"/>
      <c r="R160" s="218"/>
      <c r="S160" s="218"/>
      <c r="T160" s="218"/>
      <c r="U160" s="280"/>
      <c r="V160" s="218"/>
      <c r="W160" s="218"/>
      <c r="X160" s="218"/>
      <c r="Y160" s="218"/>
      <c r="Z160" s="218"/>
      <c r="AA160" s="218"/>
      <c r="AB160" s="218"/>
      <c r="AC160" s="218"/>
      <c r="AD160" s="218"/>
      <c r="AE160" s="218"/>
      <c r="AF160" s="218"/>
      <c r="AG160" s="218"/>
      <c r="AH160" s="218"/>
      <c r="AI160" s="218"/>
      <c r="AJ160" s="218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3"/>
      <c r="AU160" s="123"/>
      <c r="AV160" s="123"/>
      <c r="AW160" s="123"/>
      <c r="AX160" s="123"/>
      <c r="AY160" s="123"/>
      <c r="AZ160" s="123"/>
      <c r="BA160" s="123"/>
      <c r="BB160" s="123"/>
      <c r="BC160" s="123"/>
    </row>
    <row r="161" spans="2:55" s="101" customFormat="1" ht="28.5" customHeight="1">
      <c r="B161" s="358"/>
      <c r="C161" s="355">
        <v>0.75</v>
      </c>
      <c r="D161" s="122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277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</row>
    <row r="162" spans="2:55">
      <c r="B162" s="358"/>
      <c r="C162" s="353"/>
      <c r="D162" s="218"/>
      <c r="E162" s="218"/>
      <c r="F162" s="218"/>
      <c r="G162" s="123"/>
      <c r="H162" s="218"/>
      <c r="I162" s="123"/>
      <c r="J162" s="218"/>
      <c r="K162" s="218"/>
      <c r="L162" s="218"/>
      <c r="M162" s="218"/>
      <c r="N162" s="218"/>
      <c r="O162" s="218"/>
      <c r="P162" s="218"/>
      <c r="Q162" s="218"/>
      <c r="R162" s="218"/>
      <c r="S162" s="218"/>
      <c r="T162" s="218"/>
      <c r="U162" s="280"/>
      <c r="V162" s="218"/>
      <c r="W162" s="218"/>
      <c r="X162" s="218"/>
      <c r="Y162" s="218"/>
      <c r="Z162" s="218"/>
      <c r="AA162" s="218"/>
      <c r="AB162" s="218"/>
      <c r="AC162" s="218"/>
      <c r="AD162" s="218"/>
      <c r="AE162" s="218"/>
      <c r="AF162" s="218"/>
      <c r="AG162" s="218"/>
      <c r="AH162" s="218"/>
      <c r="AI162" s="218"/>
      <c r="AJ162" s="218"/>
      <c r="AK162" s="123"/>
      <c r="AL162" s="123"/>
      <c r="AM162" s="123"/>
      <c r="AN162" s="123"/>
      <c r="AO162" s="123"/>
      <c r="AP162" s="123"/>
      <c r="AQ162" s="123"/>
      <c r="AR162" s="123"/>
      <c r="AS162" s="123"/>
      <c r="AT162" s="123"/>
      <c r="AU162" s="123"/>
      <c r="AV162" s="123"/>
      <c r="AW162" s="123"/>
      <c r="AX162" s="123"/>
      <c r="AY162" s="123"/>
      <c r="AZ162" s="123"/>
      <c r="BA162" s="123"/>
      <c r="BB162" s="123"/>
      <c r="BC162" s="123"/>
    </row>
    <row r="163" spans="2:55">
      <c r="B163" s="358"/>
      <c r="C163" s="354"/>
      <c r="D163" s="218"/>
      <c r="E163" s="218"/>
      <c r="F163" s="218"/>
      <c r="G163" s="123"/>
      <c r="H163" s="218"/>
      <c r="I163" s="123"/>
      <c r="J163" s="218"/>
      <c r="K163" s="218"/>
      <c r="L163" s="218"/>
      <c r="M163" s="218"/>
      <c r="N163" s="218"/>
      <c r="O163" s="218"/>
      <c r="P163" s="218"/>
      <c r="Q163" s="218"/>
      <c r="R163" s="218"/>
      <c r="S163" s="218"/>
      <c r="T163" s="218"/>
      <c r="U163" s="280"/>
      <c r="V163" s="218"/>
      <c r="W163" s="218"/>
      <c r="X163" s="218"/>
      <c r="Y163" s="218"/>
      <c r="Z163" s="218"/>
      <c r="AA163" s="218"/>
      <c r="AB163" s="218"/>
      <c r="AC163" s="218"/>
      <c r="AD163" s="218"/>
      <c r="AE163" s="218"/>
      <c r="AF163" s="218"/>
      <c r="AG163" s="218"/>
      <c r="AH163" s="218"/>
      <c r="AI163" s="218"/>
      <c r="AJ163" s="218"/>
      <c r="AK163" s="123"/>
      <c r="AL163" s="123"/>
      <c r="AM163" s="123"/>
      <c r="AN163" s="123"/>
      <c r="AO163" s="123"/>
      <c r="AP163" s="123"/>
      <c r="AQ163" s="123"/>
      <c r="AR163" s="123"/>
      <c r="AS163" s="123"/>
      <c r="AT163" s="123"/>
      <c r="AU163" s="123"/>
      <c r="AV163" s="123"/>
      <c r="AW163" s="123"/>
      <c r="AX163" s="123"/>
      <c r="AY163" s="123"/>
      <c r="AZ163" s="123"/>
      <c r="BA163" s="123"/>
      <c r="BB163" s="123"/>
      <c r="BC163" s="123"/>
    </row>
    <row r="164" spans="2:55" s="101" customFormat="1">
      <c r="B164" s="358"/>
      <c r="C164" s="347">
        <v>0.79166666666666663</v>
      </c>
      <c r="D164" s="122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277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</row>
    <row r="165" spans="2:55">
      <c r="B165" s="358"/>
      <c r="C165" s="348"/>
      <c r="D165" s="218"/>
      <c r="E165" s="218"/>
      <c r="F165" s="218"/>
      <c r="G165" s="123"/>
      <c r="H165" s="218"/>
      <c r="I165" s="123"/>
      <c r="J165" s="218"/>
      <c r="K165" s="218"/>
      <c r="L165" s="218"/>
      <c r="M165" s="218"/>
      <c r="N165" s="218"/>
      <c r="O165" s="218"/>
      <c r="P165" s="218"/>
      <c r="Q165" s="218"/>
      <c r="R165" s="218"/>
      <c r="S165" s="218"/>
      <c r="T165" s="218"/>
      <c r="U165" s="280"/>
      <c r="V165" s="218"/>
      <c r="W165" s="218"/>
      <c r="X165" s="218"/>
      <c r="Y165" s="218"/>
      <c r="Z165" s="218"/>
      <c r="AA165" s="218"/>
      <c r="AB165" s="218"/>
      <c r="AC165" s="218"/>
      <c r="AD165" s="218"/>
      <c r="AE165" s="218"/>
      <c r="AF165" s="218"/>
      <c r="AG165" s="218"/>
      <c r="AH165" s="218"/>
      <c r="AI165" s="218"/>
      <c r="AJ165" s="218"/>
      <c r="AK165" s="123"/>
      <c r="AL165" s="123"/>
      <c r="AM165" s="123"/>
      <c r="AN165" s="123"/>
      <c r="AO165" s="123"/>
      <c r="AP165" s="123"/>
      <c r="AQ165" s="123"/>
      <c r="AR165" s="123"/>
      <c r="AS165" s="123"/>
      <c r="AT165" s="123"/>
      <c r="AU165" s="123"/>
      <c r="AV165" s="123"/>
      <c r="AW165" s="123"/>
      <c r="AX165" s="123"/>
      <c r="AY165" s="123"/>
      <c r="AZ165" s="123"/>
      <c r="BA165" s="123"/>
      <c r="BB165" s="123"/>
      <c r="BC165" s="123"/>
    </row>
    <row r="166" spans="2:55">
      <c r="B166" s="358"/>
      <c r="C166" s="349"/>
      <c r="D166" s="218"/>
      <c r="E166" s="218"/>
      <c r="F166" s="218"/>
      <c r="G166" s="123"/>
      <c r="H166" s="218"/>
      <c r="I166" s="123"/>
      <c r="J166" s="218"/>
      <c r="K166" s="218"/>
      <c r="L166" s="218"/>
      <c r="M166" s="218"/>
      <c r="N166" s="218"/>
      <c r="O166" s="218"/>
      <c r="P166" s="218"/>
      <c r="Q166" s="218"/>
      <c r="R166" s="218"/>
      <c r="S166" s="218"/>
      <c r="T166" s="218"/>
      <c r="U166" s="280"/>
      <c r="V166" s="218"/>
      <c r="W166" s="218"/>
      <c r="X166" s="218"/>
      <c r="Y166" s="218"/>
      <c r="Z166" s="218"/>
      <c r="AA166" s="218"/>
      <c r="AB166" s="218"/>
      <c r="AC166" s="218"/>
      <c r="AD166" s="218"/>
      <c r="AE166" s="218"/>
      <c r="AF166" s="218"/>
      <c r="AG166" s="218"/>
      <c r="AH166" s="218"/>
      <c r="AI166" s="218"/>
      <c r="AJ166" s="218"/>
      <c r="AK166" s="123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123"/>
    </row>
    <row r="167" spans="2:55" s="101" customFormat="1">
      <c r="B167" s="358"/>
      <c r="C167" s="347">
        <v>0.83333333333333337</v>
      </c>
      <c r="D167" s="122"/>
      <c r="E167" s="122"/>
      <c r="F167" s="122"/>
      <c r="G167" s="122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277"/>
      <c r="V167" s="122"/>
      <c r="W167" s="122"/>
      <c r="X167" s="122"/>
      <c r="Y167" s="122"/>
      <c r="Z167" s="122"/>
      <c r="AA167" s="122"/>
      <c r="AB167" s="122"/>
      <c r="AC167" s="122"/>
      <c r="AD167" s="122"/>
      <c r="AE167" s="122"/>
      <c r="AF167" s="122"/>
      <c r="AG167" s="122"/>
      <c r="AH167" s="122"/>
      <c r="AI167" s="122"/>
      <c r="AJ167" s="122"/>
      <c r="AK167" s="122"/>
      <c r="AL167" s="122"/>
      <c r="AM167" s="122"/>
      <c r="AN167" s="122"/>
      <c r="AO167" s="122"/>
      <c r="AP167" s="122"/>
      <c r="AQ167" s="122"/>
      <c r="AR167" s="122"/>
      <c r="AS167" s="122"/>
      <c r="AT167" s="122"/>
      <c r="AU167" s="122"/>
      <c r="AV167" s="122"/>
      <c r="AW167" s="122"/>
      <c r="AX167" s="122"/>
      <c r="AY167" s="122"/>
      <c r="AZ167" s="122"/>
      <c r="BA167" s="122"/>
      <c r="BB167" s="122"/>
      <c r="BC167" s="122"/>
    </row>
    <row r="168" spans="2:55">
      <c r="B168" s="358"/>
      <c r="C168" s="348"/>
      <c r="D168" s="218"/>
      <c r="E168" s="218"/>
      <c r="F168" s="218"/>
      <c r="G168" s="123"/>
      <c r="H168" s="218"/>
      <c r="I168" s="123"/>
      <c r="J168" s="218"/>
      <c r="K168" s="218"/>
      <c r="L168" s="218"/>
      <c r="M168" s="218"/>
      <c r="N168" s="218"/>
      <c r="O168" s="218"/>
      <c r="P168" s="218"/>
      <c r="Q168" s="218"/>
      <c r="R168" s="218"/>
      <c r="S168" s="218"/>
      <c r="T168" s="218"/>
      <c r="U168" s="280"/>
      <c r="V168" s="218"/>
      <c r="W168" s="218"/>
      <c r="X168" s="218"/>
      <c r="Y168" s="218"/>
      <c r="Z168" s="218"/>
      <c r="AA168" s="218"/>
      <c r="AB168" s="218"/>
      <c r="AC168" s="218"/>
      <c r="AD168" s="218"/>
      <c r="AE168" s="218"/>
      <c r="AF168" s="218"/>
      <c r="AG168" s="218"/>
      <c r="AH168" s="218"/>
      <c r="AI168" s="218"/>
      <c r="AJ168" s="218"/>
      <c r="AK168" s="123"/>
      <c r="AL168" s="123"/>
      <c r="AM168" s="123"/>
      <c r="AN168" s="123"/>
      <c r="AO168" s="123"/>
      <c r="AP168" s="123"/>
      <c r="AQ168" s="123"/>
      <c r="AR168" s="123"/>
      <c r="AS168" s="123"/>
      <c r="AT168" s="123"/>
      <c r="AU168" s="123"/>
      <c r="AV168" s="123"/>
      <c r="AW168" s="123"/>
      <c r="AX168" s="123"/>
      <c r="AY168" s="123"/>
      <c r="AZ168" s="123"/>
      <c r="BA168" s="123"/>
      <c r="BB168" s="123"/>
      <c r="BC168" s="123"/>
    </row>
    <row r="169" spans="2:55">
      <c r="B169" s="358"/>
      <c r="C169" s="349"/>
      <c r="D169" s="218"/>
      <c r="E169" s="218"/>
      <c r="F169" s="218"/>
      <c r="G169" s="123"/>
      <c r="H169" s="218"/>
      <c r="I169" s="123"/>
      <c r="J169" s="218"/>
      <c r="K169" s="218"/>
      <c r="L169" s="218"/>
      <c r="M169" s="218"/>
      <c r="N169" s="218"/>
      <c r="O169" s="218"/>
      <c r="P169" s="218"/>
      <c r="Q169" s="218"/>
      <c r="R169" s="218"/>
      <c r="S169" s="218"/>
      <c r="T169" s="218"/>
      <c r="U169" s="280"/>
      <c r="V169" s="218"/>
      <c r="W169" s="218"/>
      <c r="X169" s="218"/>
      <c r="Y169" s="218"/>
      <c r="Z169" s="218"/>
      <c r="AA169" s="218"/>
      <c r="AB169" s="218"/>
      <c r="AC169" s="218"/>
      <c r="AD169" s="218"/>
      <c r="AE169" s="218"/>
      <c r="AF169" s="218"/>
      <c r="AG169" s="218"/>
      <c r="AH169" s="218"/>
      <c r="AI169" s="218"/>
      <c r="AJ169" s="218"/>
      <c r="AK169" s="123"/>
      <c r="AL169" s="123"/>
      <c r="AM169" s="123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X169" s="123"/>
      <c r="AY169" s="123"/>
      <c r="AZ169" s="123"/>
      <c r="BA169" s="123"/>
      <c r="BB169" s="123"/>
      <c r="BC169" s="123"/>
    </row>
    <row r="170" spans="2:55" s="101" customFormat="1">
      <c r="B170" s="358"/>
      <c r="C170" s="347">
        <v>0.875</v>
      </c>
      <c r="D170" s="122"/>
      <c r="E170" s="122"/>
      <c r="F170" s="122"/>
      <c r="G170" s="122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277"/>
      <c r="V170" s="122"/>
      <c r="W170" s="122"/>
      <c r="X170" s="122"/>
      <c r="Y170" s="122"/>
      <c r="Z170" s="122"/>
      <c r="AA170" s="122"/>
      <c r="AB170" s="122"/>
      <c r="AC170" s="122"/>
      <c r="AD170" s="122"/>
      <c r="AE170" s="122"/>
      <c r="AF170" s="122"/>
      <c r="AG170" s="122"/>
      <c r="AH170" s="122"/>
      <c r="AI170" s="122"/>
      <c r="AJ170" s="122"/>
      <c r="AK170" s="122"/>
      <c r="AL170" s="122"/>
      <c r="AM170" s="122"/>
      <c r="AN170" s="122"/>
      <c r="AO170" s="122"/>
      <c r="AP170" s="122"/>
      <c r="AQ170" s="122"/>
      <c r="AR170" s="122"/>
      <c r="AS170" s="122"/>
      <c r="AT170" s="122"/>
      <c r="AU170" s="122"/>
      <c r="AV170" s="122"/>
      <c r="AW170" s="122"/>
      <c r="AX170" s="122"/>
      <c r="AY170" s="122"/>
      <c r="AZ170" s="122"/>
      <c r="BA170" s="122"/>
      <c r="BB170" s="122"/>
      <c r="BC170" s="122"/>
    </row>
    <row r="171" spans="2:55">
      <c r="B171" s="359"/>
      <c r="C171" s="348"/>
      <c r="D171" s="218"/>
      <c r="E171" s="218"/>
      <c r="F171" s="218"/>
      <c r="G171" s="218"/>
      <c r="H171" s="218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80"/>
      <c r="V171" s="218"/>
      <c r="W171" s="218"/>
      <c r="X171" s="218"/>
      <c r="Y171" s="218"/>
      <c r="Z171" s="218"/>
      <c r="AA171" s="218"/>
      <c r="AB171" s="218"/>
      <c r="AC171" s="218"/>
      <c r="AD171" s="218"/>
      <c r="AE171" s="218"/>
      <c r="AF171" s="218"/>
      <c r="AG171" s="218"/>
      <c r="AH171" s="218"/>
      <c r="AI171" s="218"/>
      <c r="AJ171" s="218"/>
      <c r="AK171" s="218"/>
      <c r="AL171" s="218"/>
      <c r="AM171" s="218"/>
      <c r="AN171" s="218"/>
      <c r="AO171" s="218"/>
      <c r="AP171" s="218"/>
      <c r="AQ171" s="218"/>
      <c r="AR171" s="218"/>
      <c r="AS171" s="218"/>
      <c r="AT171" s="218"/>
      <c r="AU171" s="218"/>
      <c r="AV171" s="218"/>
      <c r="AW171" s="218"/>
      <c r="AX171" s="218"/>
      <c r="AY171" s="218"/>
      <c r="AZ171" s="218"/>
      <c r="BA171" s="218"/>
      <c r="BB171" s="218"/>
      <c r="BC171" s="218"/>
    </row>
    <row r="172" spans="2:55">
      <c r="B172" s="359"/>
      <c r="C172" s="349"/>
      <c r="D172" s="218"/>
      <c r="E172" s="218"/>
      <c r="F172" s="218"/>
      <c r="G172" s="218"/>
      <c r="H172" s="218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80"/>
      <c r="V172" s="218"/>
      <c r="W172" s="218"/>
      <c r="X172" s="218"/>
      <c r="Y172" s="218"/>
      <c r="Z172" s="218"/>
      <c r="AA172" s="218"/>
      <c r="AB172" s="218"/>
      <c r="AC172" s="218"/>
      <c r="AD172" s="218"/>
      <c r="AE172" s="218"/>
      <c r="AF172" s="218"/>
      <c r="AG172" s="218"/>
      <c r="AH172" s="218"/>
      <c r="AI172" s="218"/>
      <c r="AJ172" s="218"/>
      <c r="AK172" s="218"/>
      <c r="AL172" s="218"/>
      <c r="AM172" s="218"/>
      <c r="AN172" s="218"/>
      <c r="AO172" s="218"/>
      <c r="AP172" s="218"/>
      <c r="AQ172" s="218"/>
      <c r="AR172" s="218"/>
      <c r="AS172" s="218"/>
      <c r="AT172" s="218"/>
      <c r="AU172" s="218"/>
      <c r="AV172" s="218"/>
      <c r="AW172" s="218"/>
      <c r="AX172" s="218"/>
      <c r="AY172" s="218"/>
      <c r="AZ172" s="218"/>
      <c r="BA172" s="218"/>
      <c r="BB172" s="218"/>
      <c r="BC172" s="218"/>
    </row>
    <row r="173" spans="2:55" s="101" customFormat="1">
      <c r="B173" s="359"/>
      <c r="C173" s="347">
        <v>0.91666666666666663</v>
      </c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277"/>
      <c r="V173" s="122"/>
      <c r="W173" s="122"/>
      <c r="X173" s="122"/>
      <c r="Y173" s="122"/>
      <c r="Z173" s="122"/>
      <c r="AA173" s="122"/>
      <c r="AB173" s="122"/>
      <c r="AC173" s="122"/>
      <c r="AD173" s="122"/>
      <c r="AE173" s="122"/>
      <c r="AF173" s="122"/>
      <c r="AG173" s="122"/>
      <c r="AH173" s="122"/>
      <c r="AI173" s="122"/>
      <c r="AJ173" s="122"/>
      <c r="AK173" s="122"/>
      <c r="AL173" s="122"/>
      <c r="AM173" s="122"/>
      <c r="AN173" s="122"/>
      <c r="AO173" s="122"/>
      <c r="AP173" s="122"/>
      <c r="AQ173" s="122"/>
      <c r="AR173" s="122"/>
      <c r="AS173" s="122"/>
      <c r="AT173" s="122"/>
      <c r="AU173" s="122"/>
      <c r="AV173" s="122"/>
      <c r="AW173" s="122"/>
      <c r="AX173" s="122"/>
      <c r="AY173" s="122"/>
      <c r="AZ173" s="122"/>
      <c r="BA173" s="122"/>
      <c r="BB173" s="122"/>
      <c r="BC173" s="122"/>
    </row>
    <row r="174" spans="2:55">
      <c r="B174" s="359"/>
      <c r="C174" s="348"/>
      <c r="D174" s="218"/>
      <c r="E174" s="218"/>
      <c r="F174" s="218"/>
      <c r="G174" s="218"/>
      <c r="H174" s="218"/>
      <c r="I174" s="218"/>
      <c r="J174" s="218"/>
      <c r="K174" s="218"/>
      <c r="L174" s="218"/>
      <c r="M174" s="218"/>
      <c r="N174" s="218"/>
      <c r="O174" s="218"/>
      <c r="P174" s="218"/>
      <c r="Q174" s="218"/>
      <c r="R174" s="218"/>
      <c r="S174" s="218"/>
      <c r="T174" s="218"/>
      <c r="U174" s="280"/>
      <c r="V174" s="218"/>
      <c r="W174" s="218"/>
      <c r="X174" s="218"/>
      <c r="Y174" s="218"/>
      <c r="Z174" s="218"/>
      <c r="AA174" s="218"/>
      <c r="AB174" s="218"/>
      <c r="AC174" s="218"/>
      <c r="AD174" s="218"/>
      <c r="AE174" s="218"/>
      <c r="AF174" s="218"/>
      <c r="AG174" s="218"/>
      <c r="AH174" s="218"/>
      <c r="AI174" s="218"/>
      <c r="AJ174" s="218"/>
      <c r="AK174" s="218"/>
      <c r="AL174" s="218"/>
      <c r="AM174" s="218"/>
      <c r="AN174" s="218"/>
      <c r="AO174" s="218"/>
      <c r="AP174" s="218"/>
      <c r="AQ174" s="218"/>
      <c r="AR174" s="218"/>
      <c r="AS174" s="218"/>
      <c r="AT174" s="218"/>
      <c r="AU174" s="218"/>
      <c r="AV174" s="218"/>
      <c r="AW174" s="218"/>
      <c r="AX174" s="218"/>
      <c r="AY174" s="218"/>
      <c r="AZ174" s="218"/>
      <c r="BA174" s="218"/>
      <c r="BB174" s="218"/>
      <c r="BC174" s="218"/>
    </row>
    <row r="175" spans="2:55" ht="15" thickBot="1">
      <c r="B175" s="360"/>
      <c r="C175" s="350"/>
      <c r="D175" s="218"/>
      <c r="E175" s="218"/>
      <c r="F175" s="218"/>
      <c r="G175" s="218"/>
      <c r="H175" s="218"/>
      <c r="I175" s="218"/>
      <c r="J175" s="218"/>
      <c r="K175" s="218"/>
      <c r="L175" s="218"/>
      <c r="M175" s="218"/>
      <c r="N175" s="218"/>
      <c r="O175" s="218"/>
      <c r="P175" s="218"/>
      <c r="Q175" s="218"/>
      <c r="R175" s="218"/>
      <c r="S175" s="218"/>
      <c r="T175" s="218"/>
      <c r="U175" s="280"/>
      <c r="V175" s="218"/>
      <c r="W175" s="218"/>
      <c r="X175" s="218"/>
      <c r="Y175" s="218"/>
      <c r="Z175" s="218"/>
      <c r="AA175" s="218"/>
      <c r="AB175" s="218"/>
      <c r="AC175" s="218"/>
      <c r="AD175" s="218"/>
      <c r="AE175" s="218"/>
      <c r="AF175" s="218"/>
      <c r="AG175" s="218"/>
      <c r="AH175" s="218"/>
      <c r="AI175" s="218"/>
      <c r="AJ175" s="218"/>
      <c r="AK175" s="218"/>
      <c r="AL175" s="218"/>
      <c r="AM175" s="218"/>
      <c r="AN175" s="218"/>
      <c r="AO175" s="218"/>
      <c r="AP175" s="218"/>
      <c r="AQ175" s="218"/>
      <c r="AR175" s="218"/>
      <c r="AS175" s="218"/>
      <c r="AT175" s="218"/>
      <c r="AU175" s="218"/>
      <c r="AV175" s="218"/>
      <c r="AW175" s="218"/>
      <c r="AX175" s="218"/>
      <c r="AY175" s="218"/>
      <c r="AZ175" s="218"/>
      <c r="BA175" s="218"/>
      <c r="BB175" s="218"/>
      <c r="BC175" s="218"/>
    </row>
    <row r="176" spans="2:55" s="101" customFormat="1" ht="71.25">
      <c r="B176" s="356" t="s">
        <v>6</v>
      </c>
      <c r="C176" s="361">
        <v>0.35416666666666669</v>
      </c>
      <c r="D176" s="122"/>
      <c r="E176" s="122"/>
      <c r="F176" s="122"/>
      <c r="G176" s="122"/>
      <c r="H176" s="122" t="s">
        <v>695</v>
      </c>
      <c r="I176" s="122"/>
      <c r="J176" s="122"/>
      <c r="K176" s="122"/>
      <c r="L176" s="122"/>
      <c r="M176" s="122"/>
      <c r="N176" s="122"/>
      <c r="O176" s="122"/>
      <c r="P176" s="122"/>
      <c r="Q176" s="122"/>
      <c r="R176" s="122" t="s">
        <v>720</v>
      </c>
      <c r="S176" s="122"/>
      <c r="T176" s="122" t="s">
        <v>324</v>
      </c>
      <c r="U176" s="122"/>
      <c r="V176" s="122"/>
      <c r="W176" s="122"/>
      <c r="X176" s="122"/>
      <c r="Y176" s="122"/>
      <c r="Z176" s="122"/>
      <c r="AA176" s="122"/>
      <c r="AB176" s="122"/>
      <c r="AC176" s="122"/>
      <c r="AD176" s="122"/>
      <c r="AE176" s="247"/>
      <c r="AF176" s="122"/>
      <c r="AG176" s="247"/>
      <c r="AH176" s="122"/>
      <c r="AI176" s="122" t="s">
        <v>524</v>
      </c>
      <c r="AJ176" s="122" t="s">
        <v>428</v>
      </c>
      <c r="AK176" s="122"/>
      <c r="AL176" s="120"/>
      <c r="AM176" s="134"/>
      <c r="AN176" s="145"/>
      <c r="AO176" s="114"/>
      <c r="AP176" s="145"/>
      <c r="AQ176" s="114"/>
      <c r="AR176" s="145"/>
      <c r="AS176" s="114"/>
      <c r="AT176" s="145"/>
      <c r="AU176" s="114"/>
      <c r="AV176" s="145"/>
      <c r="AW176" s="114"/>
      <c r="AX176" s="145"/>
      <c r="AY176" s="114"/>
      <c r="AZ176" s="145"/>
      <c r="BA176" s="114"/>
      <c r="BB176" s="145"/>
      <c r="BC176" s="114"/>
    </row>
    <row r="177" spans="1:55" ht="42.75">
      <c r="B177" s="357"/>
      <c r="C177" s="345"/>
      <c r="D177" s="123"/>
      <c r="E177" s="123"/>
      <c r="F177" s="123"/>
      <c r="G177" s="123"/>
      <c r="H177" s="123" t="s">
        <v>696</v>
      </c>
      <c r="I177" s="123"/>
      <c r="J177" s="123"/>
      <c r="K177" s="123"/>
      <c r="L177" s="123"/>
      <c r="M177" s="123"/>
      <c r="N177" s="123"/>
      <c r="O177" s="123"/>
      <c r="P177" s="123"/>
      <c r="Q177" s="123"/>
      <c r="R177" s="123" t="s">
        <v>721</v>
      </c>
      <c r="S177" s="123"/>
      <c r="T177" s="123" t="s">
        <v>351</v>
      </c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245"/>
      <c r="AF177" s="123"/>
      <c r="AG177" s="245"/>
      <c r="AH177" s="123"/>
      <c r="AI177" s="123" t="s">
        <v>36</v>
      </c>
      <c r="AJ177" s="123" t="s">
        <v>429</v>
      </c>
      <c r="AK177" s="123"/>
      <c r="AL177" s="112"/>
      <c r="AM177" s="115"/>
      <c r="AN177" s="112"/>
      <c r="AO177" s="115"/>
      <c r="AP177" s="112"/>
      <c r="AQ177" s="115"/>
      <c r="AR177" s="112"/>
      <c r="AS177" s="115"/>
      <c r="AT177" s="112"/>
      <c r="AU177" s="115"/>
      <c r="AV177" s="112"/>
      <c r="AW177" s="115"/>
      <c r="AX177" s="112"/>
      <c r="AY177" s="115"/>
      <c r="AZ177" s="112"/>
      <c r="BA177" s="115"/>
      <c r="BB177" s="112"/>
      <c r="BC177" s="115"/>
    </row>
    <row r="178" spans="1:55">
      <c r="B178" s="357"/>
      <c r="C178" s="346"/>
      <c r="D178" s="218"/>
      <c r="E178" s="218"/>
      <c r="F178" s="123"/>
      <c r="G178" s="218"/>
      <c r="H178" s="123" t="s">
        <v>697</v>
      </c>
      <c r="I178" s="123"/>
      <c r="J178" s="123"/>
      <c r="K178" s="218"/>
      <c r="L178" s="123"/>
      <c r="M178" s="218"/>
      <c r="N178" s="123"/>
      <c r="O178" s="218"/>
      <c r="P178" s="123"/>
      <c r="Q178" s="218"/>
      <c r="R178" s="123" t="s">
        <v>704</v>
      </c>
      <c r="S178" s="218"/>
      <c r="T178" s="123"/>
      <c r="U178" s="218"/>
      <c r="V178" s="218"/>
      <c r="W178" s="218"/>
      <c r="X178" s="123"/>
      <c r="Y178" s="218"/>
      <c r="Z178" s="123"/>
      <c r="AA178" s="218"/>
      <c r="AB178" s="123"/>
      <c r="AC178" s="218"/>
      <c r="AD178" s="123"/>
      <c r="AE178" s="246"/>
      <c r="AF178" s="123"/>
      <c r="AG178" s="246"/>
      <c r="AH178" s="123"/>
      <c r="AI178" s="218" t="s">
        <v>53</v>
      </c>
      <c r="AJ178" s="123" t="s">
        <v>415</v>
      </c>
      <c r="AK178" s="218"/>
      <c r="AL178" s="112"/>
      <c r="AM178" s="115"/>
      <c r="AN178" s="112"/>
      <c r="AO178" s="115"/>
      <c r="AP178" s="112"/>
      <c r="AQ178" s="115"/>
      <c r="AR178" s="112"/>
      <c r="AS178" s="115"/>
      <c r="AT178" s="112"/>
      <c r="AU178" s="115"/>
      <c r="AV178" s="112"/>
      <c r="AW178" s="115"/>
      <c r="AX178" s="112"/>
      <c r="AY178" s="115"/>
      <c r="AZ178" s="112"/>
      <c r="BA178" s="115"/>
      <c r="BB178" s="112"/>
      <c r="BC178" s="115"/>
    </row>
    <row r="179" spans="1:55" s="101" customFormat="1" ht="71.25">
      <c r="B179" s="358"/>
      <c r="C179" s="344">
        <v>0.39583333333333331</v>
      </c>
      <c r="D179" s="122"/>
      <c r="E179" s="122" t="s">
        <v>504</v>
      </c>
      <c r="F179" s="122"/>
      <c r="G179" s="122"/>
      <c r="H179" s="122" t="s">
        <v>695</v>
      </c>
      <c r="I179" s="122"/>
      <c r="J179" s="122"/>
      <c r="K179" s="122"/>
      <c r="L179" s="122"/>
      <c r="M179" s="122"/>
      <c r="N179" s="122"/>
      <c r="O179" s="122"/>
      <c r="P179" s="122"/>
      <c r="Q179" s="122"/>
      <c r="R179" s="122" t="s">
        <v>720</v>
      </c>
      <c r="S179" s="122"/>
      <c r="T179" s="122" t="s">
        <v>324</v>
      </c>
      <c r="U179" s="122"/>
      <c r="V179" s="122" t="s">
        <v>592</v>
      </c>
      <c r="W179" s="122"/>
      <c r="X179" s="122"/>
      <c r="Y179" s="122"/>
      <c r="Z179" s="122"/>
      <c r="AA179" s="122"/>
      <c r="AB179" s="122"/>
      <c r="AC179" s="122"/>
      <c r="AD179" s="122"/>
      <c r="AE179" s="247"/>
      <c r="AF179" s="122"/>
      <c r="AG179" s="247"/>
      <c r="AH179" s="122"/>
      <c r="AI179" s="122" t="s">
        <v>524</v>
      </c>
      <c r="AJ179" s="122" t="s">
        <v>428</v>
      </c>
      <c r="AK179" s="122"/>
      <c r="AL179" s="118" t="s">
        <v>459</v>
      </c>
      <c r="AM179" s="135"/>
      <c r="AN179" s="118"/>
      <c r="AO179" s="135"/>
      <c r="AP179" s="118"/>
      <c r="AQ179" s="135"/>
      <c r="AR179" s="118"/>
      <c r="AS179" s="135"/>
      <c r="AT179" s="118" t="s">
        <v>618</v>
      </c>
      <c r="AU179" s="135"/>
      <c r="AV179" s="118"/>
      <c r="AW179" s="135"/>
      <c r="AX179" s="118"/>
      <c r="AY179" s="135"/>
      <c r="AZ179" s="118"/>
      <c r="BA179" s="135"/>
      <c r="BB179" s="118"/>
      <c r="BC179" s="135"/>
    </row>
    <row r="180" spans="1:55" ht="42.75">
      <c r="B180" s="358"/>
      <c r="C180" s="345"/>
      <c r="D180" s="123"/>
      <c r="E180" s="123" t="s">
        <v>505</v>
      </c>
      <c r="F180" s="123"/>
      <c r="G180" s="123"/>
      <c r="H180" s="123" t="s">
        <v>696</v>
      </c>
      <c r="I180" s="123"/>
      <c r="J180" s="123"/>
      <c r="K180" s="123"/>
      <c r="L180" s="123"/>
      <c r="M180" s="123"/>
      <c r="N180" s="123"/>
      <c r="O180" s="123"/>
      <c r="P180" s="123"/>
      <c r="Q180" s="123"/>
      <c r="R180" s="123" t="s">
        <v>721</v>
      </c>
      <c r="S180" s="123"/>
      <c r="T180" s="123" t="s">
        <v>351</v>
      </c>
      <c r="U180" s="123"/>
      <c r="V180" s="123" t="s">
        <v>591</v>
      </c>
      <c r="W180" s="123"/>
      <c r="X180" s="123"/>
      <c r="Y180" s="123"/>
      <c r="Z180" s="123"/>
      <c r="AA180" s="123"/>
      <c r="AB180" s="123"/>
      <c r="AC180" s="123"/>
      <c r="AD180" s="123"/>
      <c r="AE180" s="245"/>
      <c r="AF180" s="123"/>
      <c r="AG180" s="245"/>
      <c r="AH180" s="123"/>
      <c r="AI180" s="123" t="s">
        <v>36</v>
      </c>
      <c r="AJ180" s="123" t="s">
        <v>429</v>
      </c>
      <c r="AK180" s="123"/>
      <c r="AL180" s="112" t="s">
        <v>229</v>
      </c>
      <c r="AM180" s="115"/>
      <c r="AN180" s="112"/>
      <c r="AO180" s="115"/>
      <c r="AP180" s="112"/>
      <c r="AQ180" s="115"/>
      <c r="AR180" s="112"/>
      <c r="AS180" s="115"/>
      <c r="AT180" s="112" t="s">
        <v>619</v>
      </c>
      <c r="AU180" s="115"/>
      <c r="AV180" s="112"/>
      <c r="AW180" s="115"/>
      <c r="AX180" s="112"/>
      <c r="AY180" s="115"/>
      <c r="AZ180" s="112"/>
      <c r="BA180" s="115"/>
      <c r="BB180" s="112"/>
      <c r="BC180" s="115"/>
    </row>
    <row r="181" spans="1:55">
      <c r="B181" s="358"/>
      <c r="C181" s="346"/>
      <c r="D181" s="218"/>
      <c r="E181" s="218" t="s">
        <v>506</v>
      </c>
      <c r="F181" s="218"/>
      <c r="G181" s="218"/>
      <c r="H181" s="123" t="s">
        <v>697</v>
      </c>
      <c r="I181" s="123"/>
      <c r="J181" s="123"/>
      <c r="K181" s="218"/>
      <c r="L181" s="123"/>
      <c r="M181" s="218"/>
      <c r="N181" s="123"/>
      <c r="O181" s="218"/>
      <c r="P181" s="218"/>
      <c r="Q181" s="123"/>
      <c r="R181" s="218" t="s">
        <v>704</v>
      </c>
      <c r="S181" s="218"/>
      <c r="T181" s="123"/>
      <c r="U181" s="123"/>
      <c r="V181" s="218"/>
      <c r="W181" s="218"/>
      <c r="X181" s="123"/>
      <c r="Y181" s="218"/>
      <c r="Z181" s="123"/>
      <c r="AA181" s="218"/>
      <c r="AB181" s="123"/>
      <c r="AC181" s="218"/>
      <c r="AD181" s="123"/>
      <c r="AE181" s="218"/>
      <c r="AF181" s="123"/>
      <c r="AG181" s="246"/>
      <c r="AH181" s="123"/>
      <c r="AI181" s="218" t="s">
        <v>53</v>
      </c>
      <c r="AJ181" s="218" t="s">
        <v>415</v>
      </c>
      <c r="AK181" s="218"/>
      <c r="AL181" s="112"/>
      <c r="AM181" s="115"/>
      <c r="AN181" s="112"/>
      <c r="AO181" s="115"/>
      <c r="AP181" s="112"/>
      <c r="AQ181" s="115"/>
      <c r="AR181" s="112"/>
      <c r="AS181" s="115"/>
      <c r="AT181" s="112"/>
      <c r="AU181" s="115"/>
      <c r="AV181" s="112"/>
      <c r="AW181" s="115"/>
      <c r="AX181" s="112"/>
      <c r="AY181" s="115"/>
      <c r="AZ181" s="112"/>
      <c r="BA181" s="115"/>
      <c r="BB181" s="112"/>
      <c r="BC181" s="115"/>
    </row>
    <row r="182" spans="1:55" s="101" customFormat="1" ht="28.5" customHeight="1">
      <c r="B182" s="358"/>
      <c r="C182" s="344">
        <v>0.4375</v>
      </c>
      <c r="D182" s="123"/>
      <c r="E182" s="122" t="s">
        <v>504</v>
      </c>
      <c r="F182" s="122"/>
      <c r="G182" s="122"/>
      <c r="H182" s="122" t="s">
        <v>695</v>
      </c>
      <c r="I182" s="122"/>
      <c r="J182" s="122"/>
      <c r="K182" s="122"/>
      <c r="L182" s="122"/>
      <c r="M182" s="122"/>
      <c r="N182" s="122"/>
      <c r="O182" s="122"/>
      <c r="P182" s="122"/>
      <c r="Q182" s="122"/>
      <c r="R182" s="122" t="s">
        <v>720</v>
      </c>
      <c r="S182" s="122"/>
      <c r="T182" s="122" t="s">
        <v>352</v>
      </c>
      <c r="U182" s="122"/>
      <c r="V182" s="122" t="s">
        <v>592</v>
      </c>
      <c r="W182" s="122"/>
      <c r="X182" s="122"/>
      <c r="Y182" s="122"/>
      <c r="Z182" s="122"/>
      <c r="AA182" s="243"/>
      <c r="AB182" s="122"/>
      <c r="AC182" s="122"/>
      <c r="AD182" s="249"/>
      <c r="AE182" s="247"/>
      <c r="AF182" s="249"/>
      <c r="AG182" s="245"/>
      <c r="AH182" s="122"/>
      <c r="AI182" s="122" t="s">
        <v>524</v>
      </c>
      <c r="AJ182" s="122" t="s">
        <v>428</v>
      </c>
      <c r="AK182" s="122"/>
      <c r="AL182" s="118" t="s">
        <v>459</v>
      </c>
      <c r="AM182" s="135"/>
      <c r="AN182" s="118"/>
      <c r="AO182" s="135"/>
      <c r="AP182" s="118"/>
      <c r="AQ182" s="135"/>
      <c r="AR182" s="118"/>
      <c r="AS182" s="135"/>
      <c r="AT182" s="118" t="s">
        <v>618</v>
      </c>
      <c r="AU182" s="135"/>
      <c r="AV182" s="118" t="s">
        <v>638</v>
      </c>
      <c r="AW182" s="135"/>
      <c r="AX182" s="118"/>
      <c r="AY182" s="135"/>
      <c r="AZ182" s="118"/>
      <c r="BA182" s="135"/>
      <c r="BB182" s="118"/>
      <c r="BC182" s="135"/>
    </row>
    <row r="183" spans="1:55" ht="42.75">
      <c r="B183" s="358"/>
      <c r="C183" s="345"/>
      <c r="D183" s="123"/>
      <c r="E183" s="123" t="s">
        <v>505</v>
      </c>
      <c r="F183" s="123"/>
      <c r="G183" s="123"/>
      <c r="H183" s="123" t="s">
        <v>696</v>
      </c>
      <c r="I183" s="123"/>
      <c r="J183" s="123"/>
      <c r="K183" s="123"/>
      <c r="L183" s="123"/>
      <c r="M183" s="123"/>
      <c r="N183" s="123"/>
      <c r="O183" s="123"/>
      <c r="P183" s="123"/>
      <c r="Q183" s="123"/>
      <c r="R183" s="123" t="s">
        <v>721</v>
      </c>
      <c r="S183" s="123"/>
      <c r="T183" s="123" t="s">
        <v>351</v>
      </c>
      <c r="U183" s="123"/>
      <c r="V183" s="123" t="s">
        <v>591</v>
      </c>
      <c r="W183" s="123"/>
      <c r="X183" s="123"/>
      <c r="Y183" s="123"/>
      <c r="Z183" s="123"/>
      <c r="AA183" s="123"/>
      <c r="AB183" s="123"/>
      <c r="AC183" s="123"/>
      <c r="AD183" s="245"/>
      <c r="AE183" s="245"/>
      <c r="AF183" s="245"/>
      <c r="AG183" s="245"/>
      <c r="AH183" s="123"/>
      <c r="AI183" s="123" t="s">
        <v>36</v>
      </c>
      <c r="AJ183" s="123" t="s">
        <v>429</v>
      </c>
      <c r="AK183" s="123"/>
      <c r="AL183" s="112" t="s">
        <v>229</v>
      </c>
      <c r="AM183" s="115"/>
      <c r="AN183" s="112"/>
      <c r="AO183" s="115"/>
      <c r="AP183" s="112"/>
      <c r="AQ183" s="115"/>
      <c r="AR183" s="112"/>
      <c r="AS183" s="115"/>
      <c r="AT183" s="112" t="s">
        <v>619</v>
      </c>
      <c r="AU183" s="115"/>
      <c r="AV183" s="112" t="s">
        <v>634</v>
      </c>
      <c r="AW183" s="115"/>
      <c r="AX183" s="112"/>
      <c r="AY183" s="115"/>
      <c r="AZ183" s="112"/>
      <c r="BA183" s="115"/>
      <c r="BB183" s="112"/>
      <c r="BC183" s="115"/>
    </row>
    <row r="184" spans="1:55">
      <c r="B184" s="358"/>
      <c r="C184" s="346"/>
      <c r="D184" s="123"/>
      <c r="E184" s="218" t="s">
        <v>506</v>
      </c>
      <c r="F184" s="123"/>
      <c r="G184" s="218"/>
      <c r="H184" s="123" t="s">
        <v>697</v>
      </c>
      <c r="I184" s="123"/>
      <c r="J184" s="123"/>
      <c r="K184" s="218"/>
      <c r="L184" s="123"/>
      <c r="M184" s="218"/>
      <c r="N184" s="123"/>
      <c r="O184" s="218"/>
      <c r="P184" s="123"/>
      <c r="Q184" s="123"/>
      <c r="R184" s="123" t="s">
        <v>704</v>
      </c>
      <c r="S184" s="218"/>
      <c r="T184" s="123"/>
      <c r="U184" s="123"/>
      <c r="V184" s="123"/>
      <c r="W184" s="123"/>
      <c r="X184" s="123"/>
      <c r="Y184" s="218"/>
      <c r="Z184" s="123"/>
      <c r="AA184" s="123"/>
      <c r="AB184" s="123"/>
      <c r="AC184" s="218"/>
      <c r="AD184" s="245"/>
      <c r="AE184" s="246"/>
      <c r="AF184" s="245"/>
      <c r="AG184" s="122"/>
      <c r="AH184" s="123"/>
      <c r="AI184" s="218" t="s">
        <v>53</v>
      </c>
      <c r="AJ184" s="123" t="s">
        <v>415</v>
      </c>
      <c r="AK184" s="218"/>
      <c r="AL184" s="112"/>
      <c r="AM184" s="115"/>
      <c r="AN184" s="112"/>
      <c r="AO184" s="115"/>
      <c r="AP184" s="112"/>
      <c r="AQ184" s="115"/>
      <c r="AR184" s="112"/>
      <c r="AS184" s="115"/>
      <c r="AT184" s="112"/>
      <c r="AU184" s="115"/>
      <c r="AV184" s="112"/>
      <c r="AW184" s="115"/>
      <c r="AX184" s="112"/>
      <c r="AY184" s="115"/>
      <c r="AZ184" s="112"/>
      <c r="BA184" s="115"/>
      <c r="BB184" s="112"/>
      <c r="BC184" s="115"/>
    </row>
    <row r="185" spans="1:55" s="101" customFormat="1" ht="28.5" customHeight="1">
      <c r="B185" s="358"/>
      <c r="C185" s="344">
        <v>0.47916666666666669</v>
      </c>
      <c r="D185" s="122"/>
      <c r="E185" s="122" t="s">
        <v>504</v>
      </c>
      <c r="F185" s="122"/>
      <c r="G185" s="122"/>
      <c r="H185" s="122" t="s">
        <v>698</v>
      </c>
      <c r="I185" s="122"/>
      <c r="J185" s="122"/>
      <c r="K185" s="122"/>
      <c r="L185" s="122"/>
      <c r="M185" s="122"/>
      <c r="N185" s="122"/>
      <c r="O185" s="122"/>
      <c r="P185" s="122"/>
      <c r="Q185" s="122"/>
      <c r="R185" s="122" t="s">
        <v>720</v>
      </c>
      <c r="S185" s="122"/>
      <c r="T185" s="122" t="s">
        <v>352</v>
      </c>
      <c r="U185" s="122"/>
      <c r="V185" s="122" t="s">
        <v>592</v>
      </c>
      <c r="W185" s="122"/>
      <c r="X185" s="122"/>
      <c r="Y185" s="122"/>
      <c r="Z185" s="122"/>
      <c r="AA185" s="243"/>
      <c r="AB185" s="122"/>
      <c r="AC185" s="122"/>
      <c r="AD185" s="249"/>
      <c r="AE185" s="247"/>
      <c r="AF185" s="249"/>
      <c r="AG185" s="245"/>
      <c r="AH185" s="122"/>
      <c r="AI185" s="122" t="s">
        <v>524</v>
      </c>
      <c r="AJ185" s="122" t="s">
        <v>430</v>
      </c>
      <c r="AK185" s="122"/>
      <c r="AL185" s="118" t="s">
        <v>459</v>
      </c>
      <c r="AM185" s="135"/>
      <c r="AN185" s="118"/>
      <c r="AO185" s="135"/>
      <c r="AP185" s="118"/>
      <c r="AQ185" s="135"/>
      <c r="AR185" s="118"/>
      <c r="AS185" s="135"/>
      <c r="AT185" s="118" t="s">
        <v>618</v>
      </c>
      <c r="AU185" s="135"/>
      <c r="AV185" s="118" t="s">
        <v>638</v>
      </c>
      <c r="AW185" s="135"/>
      <c r="AX185" s="118"/>
      <c r="AY185" s="135"/>
      <c r="AZ185" s="118"/>
      <c r="BA185" s="135"/>
      <c r="BB185" s="118"/>
      <c r="BC185" s="135"/>
    </row>
    <row r="186" spans="1:55" ht="28.5">
      <c r="B186" s="358"/>
      <c r="C186" s="345"/>
      <c r="D186" s="123"/>
      <c r="E186" s="123" t="s">
        <v>505</v>
      </c>
      <c r="F186" s="123"/>
      <c r="G186" s="123"/>
      <c r="H186" s="123" t="s">
        <v>176</v>
      </c>
      <c r="I186" s="123"/>
      <c r="J186" s="123"/>
      <c r="K186" s="123"/>
      <c r="L186" s="123"/>
      <c r="M186" s="123"/>
      <c r="N186" s="123"/>
      <c r="O186" s="123"/>
      <c r="P186" s="123"/>
      <c r="Q186" s="123"/>
      <c r="R186" s="123" t="s">
        <v>721</v>
      </c>
      <c r="S186" s="123"/>
      <c r="T186" s="123" t="s">
        <v>351</v>
      </c>
      <c r="U186" s="123"/>
      <c r="V186" s="123" t="s">
        <v>591</v>
      </c>
      <c r="W186" s="123"/>
      <c r="X186" s="123"/>
      <c r="Y186" s="123"/>
      <c r="Z186" s="123"/>
      <c r="AA186" s="123"/>
      <c r="AB186" s="123"/>
      <c r="AC186" s="123"/>
      <c r="AD186" s="245"/>
      <c r="AE186" s="245"/>
      <c r="AF186" s="245"/>
      <c r="AG186" s="245"/>
      <c r="AH186" s="123"/>
      <c r="AI186" s="123" t="s">
        <v>36</v>
      </c>
      <c r="AJ186" s="123" t="s">
        <v>429</v>
      </c>
      <c r="AK186" s="123"/>
      <c r="AL186" s="112" t="s">
        <v>229</v>
      </c>
      <c r="AM186" s="115"/>
      <c r="AN186" s="112"/>
      <c r="AO186" s="115"/>
      <c r="AP186" s="112"/>
      <c r="AQ186" s="115"/>
      <c r="AR186" s="112"/>
      <c r="AS186" s="115"/>
      <c r="AT186" s="112" t="s">
        <v>619</v>
      </c>
      <c r="AU186" s="115"/>
      <c r="AV186" s="112" t="s">
        <v>634</v>
      </c>
      <c r="AW186" s="115"/>
      <c r="AX186" s="112"/>
      <c r="AY186" s="115"/>
      <c r="AZ186" s="112"/>
      <c r="BA186" s="115"/>
      <c r="BB186" s="112"/>
      <c r="BC186" s="115"/>
    </row>
    <row r="187" spans="1:55">
      <c r="B187" s="358"/>
      <c r="C187" s="346"/>
      <c r="D187" s="218"/>
      <c r="E187" s="218" t="s">
        <v>506</v>
      </c>
      <c r="F187" s="218"/>
      <c r="G187" s="218"/>
      <c r="H187" s="123" t="s">
        <v>686</v>
      </c>
      <c r="I187" s="123"/>
      <c r="J187" s="123"/>
      <c r="K187" s="218"/>
      <c r="L187" s="123"/>
      <c r="M187" s="218"/>
      <c r="N187" s="123"/>
      <c r="O187" s="218"/>
      <c r="P187" s="218"/>
      <c r="Q187" s="123"/>
      <c r="R187" s="218" t="s">
        <v>704</v>
      </c>
      <c r="S187" s="218"/>
      <c r="T187" s="123"/>
      <c r="U187" s="280"/>
      <c r="V187" s="123"/>
      <c r="W187" s="123"/>
      <c r="X187" s="218"/>
      <c r="Y187" s="218"/>
      <c r="Z187" s="123"/>
      <c r="AA187" s="218"/>
      <c r="AB187" s="123"/>
      <c r="AC187" s="218"/>
      <c r="AD187" s="245"/>
      <c r="AE187" s="218"/>
      <c r="AF187" s="245"/>
      <c r="AG187" s="218"/>
      <c r="AH187" s="123"/>
      <c r="AI187" s="218" t="s">
        <v>53</v>
      </c>
      <c r="AJ187" s="218" t="s">
        <v>415</v>
      </c>
      <c r="AK187" s="218"/>
      <c r="AL187" s="112"/>
      <c r="AM187" s="115"/>
      <c r="AN187" s="112"/>
      <c r="AO187" s="115"/>
      <c r="AP187" s="112"/>
      <c r="AQ187" s="115"/>
      <c r="AR187" s="112"/>
      <c r="AS187" s="115"/>
      <c r="AT187" s="112"/>
      <c r="AU187" s="115"/>
      <c r="AV187" s="112"/>
      <c r="AW187" s="115"/>
      <c r="AX187" s="112"/>
      <c r="AY187" s="115"/>
      <c r="AZ187" s="112"/>
      <c r="BA187" s="115"/>
      <c r="BB187" s="112"/>
      <c r="BC187" s="115"/>
    </row>
    <row r="188" spans="1:55" s="104" customFormat="1">
      <c r="A188" s="101"/>
      <c r="B188" s="358"/>
      <c r="C188" s="98">
        <v>0.5</v>
      </c>
      <c r="D188" s="125"/>
      <c r="E188" s="125"/>
      <c r="F188" s="121"/>
      <c r="G188" s="141"/>
      <c r="H188" s="141"/>
      <c r="I188" s="141"/>
      <c r="J188" s="141"/>
      <c r="K188" s="236"/>
      <c r="L188" s="121"/>
      <c r="M188" s="141"/>
      <c r="N188" s="142"/>
      <c r="O188" s="142"/>
      <c r="P188" s="121"/>
      <c r="Q188" s="216"/>
      <c r="R188" s="121"/>
      <c r="S188" s="216"/>
      <c r="T188" s="125"/>
      <c r="U188" s="281"/>
      <c r="V188" s="124"/>
      <c r="W188" s="141"/>
      <c r="X188" s="242"/>
      <c r="Y188" s="236"/>
      <c r="Z188" s="143"/>
      <c r="AA188" s="143"/>
      <c r="AB188" s="121"/>
      <c r="AC188" s="141"/>
      <c r="AD188" s="141"/>
      <c r="AE188" s="141"/>
      <c r="AF188" s="141"/>
      <c r="AG188" s="236"/>
      <c r="AH188" s="121"/>
      <c r="AI188" s="141"/>
      <c r="AJ188" s="121"/>
      <c r="AK188" s="141"/>
      <c r="AL188" s="121"/>
      <c r="AM188" s="141"/>
      <c r="AN188" s="121"/>
      <c r="AO188" s="141"/>
      <c r="AP188" s="121"/>
      <c r="AQ188" s="141"/>
      <c r="AR188" s="121"/>
      <c r="AS188" s="141"/>
      <c r="AT188" s="121"/>
      <c r="AU188" s="141"/>
      <c r="AV188" s="121"/>
      <c r="AW188" s="141"/>
      <c r="AX188" s="121"/>
      <c r="AY188" s="141"/>
      <c r="AZ188" s="121"/>
      <c r="BA188" s="141"/>
      <c r="BB188" s="121"/>
      <c r="BC188" s="141"/>
    </row>
    <row r="189" spans="1:55" s="101" customFormat="1" ht="71.25">
      <c r="A189" s="102"/>
      <c r="B189" s="358"/>
      <c r="C189" s="344">
        <v>0.54166666666666663</v>
      </c>
      <c r="D189" s="123" t="s">
        <v>324</v>
      </c>
      <c r="E189" s="122" t="s">
        <v>507</v>
      </c>
      <c r="F189" s="122"/>
      <c r="G189" s="122"/>
      <c r="H189" s="122" t="s">
        <v>699</v>
      </c>
      <c r="I189" s="122"/>
      <c r="J189" s="122"/>
      <c r="K189" s="122"/>
      <c r="L189" s="122"/>
      <c r="M189" s="122"/>
      <c r="N189" s="122"/>
      <c r="O189" s="122"/>
      <c r="P189" s="122"/>
      <c r="Q189" s="122" t="s">
        <v>321</v>
      </c>
      <c r="R189" s="122" t="s">
        <v>722</v>
      </c>
      <c r="S189" s="122"/>
      <c r="T189" s="122" t="s">
        <v>352</v>
      </c>
      <c r="U189" s="277"/>
      <c r="V189" s="122"/>
      <c r="W189" s="122" t="s">
        <v>590</v>
      </c>
      <c r="X189" s="122"/>
      <c r="Y189" s="122"/>
      <c r="Z189" s="122"/>
      <c r="AA189" s="122"/>
      <c r="AB189" s="122"/>
      <c r="AC189" s="122"/>
      <c r="AD189" s="122"/>
      <c r="AE189" s="247"/>
      <c r="AF189" s="247"/>
      <c r="AG189" s="245"/>
      <c r="AH189" s="122" t="s">
        <v>525</v>
      </c>
      <c r="AI189" s="122"/>
      <c r="AJ189" s="122" t="s">
        <v>430</v>
      </c>
      <c r="AK189" s="122"/>
      <c r="AL189" s="118" t="s">
        <v>460</v>
      </c>
      <c r="AM189" s="135"/>
      <c r="AN189" s="118"/>
      <c r="AO189" s="135"/>
      <c r="AP189" s="118"/>
      <c r="AQ189" s="135"/>
      <c r="AR189" s="118"/>
      <c r="AS189" s="135"/>
      <c r="AT189" s="118"/>
      <c r="AU189" s="135"/>
      <c r="AV189" s="118"/>
      <c r="AW189" s="135"/>
      <c r="AX189" s="118"/>
      <c r="AY189" s="135"/>
      <c r="AZ189" s="118"/>
      <c r="BA189" s="135" t="s">
        <v>371</v>
      </c>
      <c r="BB189" s="118"/>
      <c r="BC189" s="135"/>
    </row>
    <row r="190" spans="1:55" ht="57">
      <c r="B190" s="358"/>
      <c r="C190" s="345"/>
      <c r="D190" s="218" t="s">
        <v>32</v>
      </c>
      <c r="E190" s="123" t="s">
        <v>31</v>
      </c>
      <c r="F190" s="123"/>
      <c r="G190" s="123"/>
      <c r="H190" s="123" t="s">
        <v>696</v>
      </c>
      <c r="I190" s="123"/>
      <c r="J190" s="123"/>
      <c r="K190" s="123"/>
      <c r="L190" s="123"/>
      <c r="M190" s="123"/>
      <c r="N190" s="123"/>
      <c r="O190" s="123"/>
      <c r="P190" s="123"/>
      <c r="Q190" s="123" t="s">
        <v>319</v>
      </c>
      <c r="R190" s="123" t="s">
        <v>721</v>
      </c>
      <c r="S190" s="123"/>
      <c r="T190" s="123" t="s">
        <v>351</v>
      </c>
      <c r="U190" s="278"/>
      <c r="V190" s="123"/>
      <c r="W190" s="123" t="s">
        <v>591</v>
      </c>
      <c r="X190" s="123"/>
      <c r="Y190" s="123"/>
      <c r="Z190" s="123"/>
      <c r="AA190" s="123"/>
      <c r="AB190" s="123"/>
      <c r="AC190" s="123"/>
      <c r="AD190" s="123"/>
      <c r="AE190" s="245"/>
      <c r="AF190" s="245"/>
      <c r="AG190" s="245"/>
      <c r="AH190" s="123" t="s">
        <v>36</v>
      </c>
      <c r="AI190" s="123"/>
      <c r="AJ190" s="123" t="s">
        <v>429</v>
      </c>
      <c r="AK190" s="123"/>
      <c r="AL190" s="112" t="s">
        <v>461</v>
      </c>
      <c r="AM190" s="115"/>
      <c r="AN190" s="112"/>
      <c r="AO190" s="115"/>
      <c r="AP190" s="112"/>
      <c r="AQ190" s="115"/>
      <c r="AR190" s="112"/>
      <c r="AS190" s="115"/>
      <c r="AT190" s="112"/>
      <c r="AU190" s="115"/>
      <c r="AV190" s="112"/>
      <c r="AW190" s="115"/>
      <c r="AX190" s="112"/>
      <c r="AY190" s="115"/>
      <c r="AZ190" s="112"/>
      <c r="BA190" s="115" t="s">
        <v>372</v>
      </c>
      <c r="BB190" s="112"/>
      <c r="BC190" s="115"/>
    </row>
    <row r="191" spans="1:55">
      <c r="B191" s="358"/>
      <c r="C191" s="346"/>
      <c r="D191" s="218" t="s">
        <v>489</v>
      </c>
      <c r="E191" s="218" t="s">
        <v>494</v>
      </c>
      <c r="F191" s="123"/>
      <c r="G191" s="218"/>
      <c r="H191" s="123" t="s">
        <v>697</v>
      </c>
      <c r="I191" s="123"/>
      <c r="J191" s="218"/>
      <c r="K191" s="218"/>
      <c r="L191" s="218"/>
      <c r="M191" s="218"/>
      <c r="N191" s="123"/>
      <c r="O191" s="218"/>
      <c r="P191" s="218"/>
      <c r="Q191" s="218"/>
      <c r="R191" s="218" t="s">
        <v>704</v>
      </c>
      <c r="S191" s="218"/>
      <c r="T191" s="123"/>
      <c r="U191" s="280"/>
      <c r="V191" s="123"/>
      <c r="W191" s="123">
        <v>23</v>
      </c>
      <c r="X191" s="218"/>
      <c r="Y191" s="218"/>
      <c r="Z191" s="218"/>
      <c r="AA191" s="218"/>
      <c r="AB191" s="218"/>
      <c r="AC191" s="218"/>
      <c r="AD191" s="218"/>
      <c r="AE191" s="246"/>
      <c r="AF191" s="246"/>
      <c r="AG191" s="122"/>
      <c r="AH191" s="218" t="s">
        <v>53</v>
      </c>
      <c r="AI191" s="218"/>
      <c r="AJ191" s="123" t="s">
        <v>415</v>
      </c>
      <c r="AK191" s="218"/>
      <c r="AL191" s="112"/>
      <c r="AM191" s="115"/>
      <c r="AN191" s="112"/>
      <c r="AO191" s="115"/>
      <c r="AP191" s="112"/>
      <c r="AQ191" s="115"/>
      <c r="AR191" s="112"/>
      <c r="AS191" s="115"/>
      <c r="AT191" s="112"/>
      <c r="AU191" s="115"/>
      <c r="AV191" s="112"/>
      <c r="AW191" s="115"/>
      <c r="AX191" s="112"/>
      <c r="AY191" s="115"/>
      <c r="AZ191" s="112"/>
      <c r="BA191" s="115" t="s">
        <v>373</v>
      </c>
      <c r="BB191" s="112"/>
      <c r="BC191" s="115"/>
    </row>
    <row r="192" spans="1:55" s="101" customFormat="1" ht="71.25">
      <c r="B192" s="358"/>
      <c r="C192" s="344">
        <v>0.58333333333333337</v>
      </c>
      <c r="D192" s="122" t="s">
        <v>324</v>
      </c>
      <c r="E192" s="122" t="s">
        <v>507</v>
      </c>
      <c r="F192" s="122"/>
      <c r="G192" s="122"/>
      <c r="H192" s="122" t="s">
        <v>699</v>
      </c>
      <c r="I192" s="122"/>
      <c r="J192" s="122"/>
      <c r="K192" s="122"/>
      <c r="L192" s="122"/>
      <c r="M192" s="122"/>
      <c r="N192" s="122"/>
      <c r="O192" s="122"/>
      <c r="P192" s="122"/>
      <c r="Q192" s="122" t="s">
        <v>321</v>
      </c>
      <c r="R192" s="122" t="s">
        <v>722</v>
      </c>
      <c r="S192" s="122"/>
      <c r="T192" s="122" t="s">
        <v>352</v>
      </c>
      <c r="U192" s="277"/>
      <c r="V192" s="122"/>
      <c r="W192" s="122" t="s">
        <v>590</v>
      </c>
      <c r="X192" s="122"/>
      <c r="Y192" s="122"/>
      <c r="Z192" s="122"/>
      <c r="AA192" s="122"/>
      <c r="AB192" s="122"/>
      <c r="AC192" s="122"/>
      <c r="AD192" s="122"/>
      <c r="AE192" s="247"/>
      <c r="AF192" s="247"/>
      <c r="AG192" s="245"/>
      <c r="AH192" s="122" t="s">
        <v>525</v>
      </c>
      <c r="AI192" s="122"/>
      <c r="AJ192" s="122" t="s">
        <v>430</v>
      </c>
      <c r="AK192" s="122"/>
      <c r="AL192" s="118" t="s">
        <v>460</v>
      </c>
      <c r="AM192" s="135"/>
      <c r="AN192" s="118"/>
      <c r="AO192" s="135"/>
      <c r="AP192" s="118"/>
      <c r="AQ192" s="135"/>
      <c r="AR192" s="118"/>
      <c r="AS192" s="135"/>
      <c r="AT192" s="118"/>
      <c r="AU192" s="135"/>
      <c r="AV192" s="118"/>
      <c r="AW192" s="135"/>
      <c r="AX192" s="118"/>
      <c r="AY192" s="135"/>
      <c r="AZ192" s="118"/>
      <c r="BA192" s="135" t="s">
        <v>371</v>
      </c>
      <c r="BB192" s="118"/>
      <c r="BC192" s="135"/>
    </row>
    <row r="193" spans="2:55" ht="57">
      <c r="B193" s="358"/>
      <c r="C193" s="345"/>
      <c r="D193" s="123" t="s">
        <v>32</v>
      </c>
      <c r="E193" s="123" t="s">
        <v>31</v>
      </c>
      <c r="F193" s="123"/>
      <c r="G193" s="123"/>
      <c r="H193" s="123" t="s">
        <v>696</v>
      </c>
      <c r="I193" s="123"/>
      <c r="J193" s="123"/>
      <c r="K193" s="123"/>
      <c r="L193" s="123"/>
      <c r="M193" s="123"/>
      <c r="N193" s="123"/>
      <c r="O193" s="123"/>
      <c r="P193" s="123"/>
      <c r="Q193" s="123" t="s">
        <v>319</v>
      </c>
      <c r="R193" s="123" t="s">
        <v>721</v>
      </c>
      <c r="S193" s="123"/>
      <c r="T193" s="123" t="s">
        <v>351</v>
      </c>
      <c r="U193" s="278"/>
      <c r="V193" s="123"/>
      <c r="W193" s="123" t="s">
        <v>591</v>
      </c>
      <c r="X193" s="123"/>
      <c r="Y193" s="123"/>
      <c r="Z193" s="123"/>
      <c r="AA193" s="123"/>
      <c r="AB193" s="123"/>
      <c r="AC193" s="123"/>
      <c r="AD193" s="123"/>
      <c r="AE193" s="245"/>
      <c r="AF193" s="245"/>
      <c r="AG193" s="245"/>
      <c r="AH193" s="123" t="s">
        <v>36</v>
      </c>
      <c r="AI193" s="123"/>
      <c r="AJ193" s="123" t="s">
        <v>429</v>
      </c>
      <c r="AK193" s="123"/>
      <c r="AL193" s="112" t="s">
        <v>461</v>
      </c>
      <c r="AM193" s="115"/>
      <c r="AN193" s="112"/>
      <c r="AO193" s="115"/>
      <c r="AP193" s="112"/>
      <c r="AQ193" s="115"/>
      <c r="AR193" s="112"/>
      <c r="AS193" s="115"/>
      <c r="AT193" s="112"/>
      <c r="AU193" s="115"/>
      <c r="AV193" s="112"/>
      <c r="AW193" s="115"/>
      <c r="AX193" s="112"/>
      <c r="AY193" s="115"/>
      <c r="AZ193" s="112"/>
      <c r="BA193" s="115" t="s">
        <v>372</v>
      </c>
      <c r="BB193" s="112"/>
      <c r="BC193" s="115"/>
    </row>
    <row r="194" spans="2:55">
      <c r="B194" s="358"/>
      <c r="C194" s="346"/>
      <c r="D194" s="218" t="s">
        <v>489</v>
      </c>
      <c r="E194" s="218" t="s">
        <v>494</v>
      </c>
      <c r="F194" s="218"/>
      <c r="G194" s="218"/>
      <c r="H194" s="123" t="s">
        <v>697</v>
      </c>
      <c r="I194" s="123"/>
      <c r="J194" s="218"/>
      <c r="K194" s="218"/>
      <c r="L194" s="218"/>
      <c r="M194" s="218"/>
      <c r="N194" s="123"/>
      <c r="O194" s="218"/>
      <c r="P194" s="218"/>
      <c r="Q194" s="218"/>
      <c r="R194" s="218" t="s">
        <v>704</v>
      </c>
      <c r="S194" s="218"/>
      <c r="T194" s="123"/>
      <c r="U194" s="280"/>
      <c r="V194" s="123"/>
      <c r="W194" s="123">
        <v>23</v>
      </c>
      <c r="X194" s="218"/>
      <c r="Y194" s="218"/>
      <c r="Z194" s="218"/>
      <c r="AA194" s="218"/>
      <c r="AB194" s="218"/>
      <c r="AC194" s="218"/>
      <c r="AD194" s="218"/>
      <c r="AE194" s="218"/>
      <c r="AF194" s="218"/>
      <c r="AG194" s="218"/>
      <c r="AH194" s="218" t="s">
        <v>53</v>
      </c>
      <c r="AI194" s="218"/>
      <c r="AJ194" s="218"/>
      <c r="AK194" s="218"/>
      <c r="AL194" s="112"/>
      <c r="AM194" s="115"/>
      <c r="AN194" s="112"/>
      <c r="AO194" s="115"/>
      <c r="AP194" s="112"/>
      <c r="AQ194" s="115"/>
      <c r="AR194" s="112"/>
      <c r="AS194" s="115"/>
      <c r="AT194" s="112"/>
      <c r="AU194" s="115"/>
      <c r="AV194" s="112"/>
      <c r="AW194" s="115"/>
      <c r="AX194" s="112"/>
      <c r="AY194" s="115"/>
      <c r="AZ194" s="112"/>
      <c r="BA194" s="115" t="s">
        <v>373</v>
      </c>
      <c r="BB194" s="112"/>
      <c r="BC194" s="115"/>
    </row>
    <row r="195" spans="2:55" s="101" customFormat="1" ht="71.25">
      <c r="B195" s="358"/>
      <c r="C195" s="344">
        <v>0.625</v>
      </c>
      <c r="D195" s="123" t="s">
        <v>324</v>
      </c>
      <c r="E195" s="122" t="s">
        <v>493</v>
      </c>
      <c r="F195" s="122"/>
      <c r="G195" s="122"/>
      <c r="H195" s="122" t="s">
        <v>700</v>
      </c>
      <c r="I195" s="122" t="s">
        <v>670</v>
      </c>
      <c r="J195" s="122"/>
      <c r="K195" s="122"/>
      <c r="L195" s="122"/>
      <c r="M195" s="122"/>
      <c r="N195" s="122"/>
      <c r="O195" s="122"/>
      <c r="P195" s="122"/>
      <c r="Q195" s="122" t="s">
        <v>321</v>
      </c>
      <c r="R195" s="122" t="s">
        <v>722</v>
      </c>
      <c r="S195" s="122"/>
      <c r="T195" s="122"/>
      <c r="U195" s="277"/>
      <c r="V195" s="122"/>
      <c r="W195" s="122"/>
      <c r="X195" s="122"/>
      <c r="Y195" s="122"/>
      <c r="Z195" s="122"/>
      <c r="AA195" s="122"/>
      <c r="AB195" s="122"/>
      <c r="AC195" s="122"/>
      <c r="AD195" s="122"/>
      <c r="AE195" s="247"/>
      <c r="AF195" s="247"/>
      <c r="AG195" s="122"/>
      <c r="AH195" s="122" t="s">
        <v>525</v>
      </c>
      <c r="AI195" s="122"/>
      <c r="AJ195" s="122"/>
      <c r="AK195" s="122"/>
      <c r="AL195" s="118" t="s">
        <v>460</v>
      </c>
      <c r="AM195" s="135"/>
      <c r="AN195" s="118"/>
      <c r="AO195" s="135"/>
      <c r="AP195" s="118"/>
      <c r="AQ195" s="135"/>
      <c r="AR195" s="118"/>
      <c r="AS195" s="135"/>
      <c r="AT195" s="118"/>
      <c r="AU195" s="135"/>
      <c r="AV195" s="118"/>
      <c r="AW195" s="135"/>
      <c r="AX195" s="118"/>
      <c r="AY195" s="135"/>
      <c r="AZ195" s="118"/>
      <c r="BA195" s="135"/>
      <c r="BB195" s="118"/>
      <c r="BC195" s="135"/>
    </row>
    <row r="196" spans="2:55" ht="28.5">
      <c r="B196" s="358"/>
      <c r="C196" s="345"/>
      <c r="D196" s="123" t="s">
        <v>32</v>
      </c>
      <c r="E196" s="123" t="s">
        <v>31</v>
      </c>
      <c r="F196" s="123"/>
      <c r="G196" s="123"/>
      <c r="H196" s="123" t="s">
        <v>678</v>
      </c>
      <c r="I196" s="123" t="s">
        <v>176</v>
      </c>
      <c r="J196" s="123"/>
      <c r="K196" s="123"/>
      <c r="L196" s="123"/>
      <c r="M196" s="123"/>
      <c r="N196" s="123"/>
      <c r="O196" s="123"/>
      <c r="P196" s="123"/>
      <c r="Q196" s="123" t="s">
        <v>319</v>
      </c>
      <c r="R196" s="123" t="s">
        <v>721</v>
      </c>
      <c r="S196" s="123"/>
      <c r="T196" s="123"/>
      <c r="U196" s="278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245"/>
      <c r="AF196" s="245"/>
      <c r="AG196" s="123"/>
      <c r="AH196" s="123" t="s">
        <v>36</v>
      </c>
      <c r="AI196" s="123"/>
      <c r="AJ196" s="123"/>
      <c r="AK196" s="123"/>
      <c r="AL196" s="112" t="s">
        <v>461</v>
      </c>
      <c r="AM196" s="115"/>
      <c r="AN196" s="112"/>
      <c r="AO196" s="115"/>
      <c r="AP196" s="112"/>
      <c r="AQ196" s="115"/>
      <c r="AR196" s="112"/>
      <c r="AS196" s="115"/>
      <c r="AT196" s="112"/>
      <c r="AU196" s="115"/>
      <c r="AV196" s="112"/>
      <c r="AW196" s="115"/>
      <c r="AX196" s="112"/>
      <c r="AY196" s="115"/>
      <c r="AZ196" s="112"/>
      <c r="BA196" s="115"/>
      <c r="BB196" s="112"/>
      <c r="BC196" s="115"/>
    </row>
    <row r="197" spans="2:55">
      <c r="B197" s="358"/>
      <c r="C197" s="346"/>
      <c r="D197" s="123" t="s">
        <v>489</v>
      </c>
      <c r="E197" s="218" t="s">
        <v>494</v>
      </c>
      <c r="F197" s="218"/>
      <c r="G197" s="218"/>
      <c r="H197" s="218" t="s">
        <v>679</v>
      </c>
      <c r="I197" s="123" t="s">
        <v>694</v>
      </c>
      <c r="J197" s="218"/>
      <c r="K197" s="218"/>
      <c r="L197" s="218"/>
      <c r="M197" s="218"/>
      <c r="N197" s="123"/>
      <c r="O197" s="218"/>
      <c r="P197" s="218"/>
      <c r="Q197" s="218"/>
      <c r="R197" s="218" t="s">
        <v>704</v>
      </c>
      <c r="S197" s="218"/>
      <c r="T197" s="123"/>
      <c r="U197" s="280"/>
      <c r="V197" s="123"/>
      <c r="W197" s="123"/>
      <c r="X197" s="218"/>
      <c r="Y197" s="218"/>
      <c r="Z197" s="218"/>
      <c r="AA197" s="218"/>
      <c r="AB197" s="218"/>
      <c r="AC197" s="218"/>
      <c r="AD197" s="218"/>
      <c r="AE197" s="246"/>
      <c r="AF197" s="246"/>
      <c r="AG197" s="218"/>
      <c r="AH197" s="218" t="s">
        <v>53</v>
      </c>
      <c r="AI197" s="218"/>
      <c r="AJ197" s="218"/>
      <c r="AK197" s="218"/>
      <c r="AL197" s="112"/>
      <c r="AM197" s="115"/>
      <c r="AN197" s="112"/>
      <c r="AO197" s="115"/>
      <c r="AP197" s="112"/>
      <c r="AQ197" s="115"/>
      <c r="AR197" s="112"/>
      <c r="AS197" s="115"/>
      <c r="AT197" s="112"/>
      <c r="AU197" s="115"/>
      <c r="AV197" s="112"/>
      <c r="AW197" s="115"/>
      <c r="AX197" s="112"/>
      <c r="AY197" s="115"/>
      <c r="AZ197" s="112"/>
      <c r="BA197" s="115"/>
      <c r="BB197" s="112"/>
      <c r="BC197" s="115"/>
    </row>
    <row r="198" spans="2:55" s="101" customFormat="1" ht="71.25">
      <c r="B198" s="358"/>
      <c r="C198" s="344">
        <v>0.66666666666666663</v>
      </c>
      <c r="D198" s="122"/>
      <c r="E198" s="122" t="s">
        <v>493</v>
      </c>
      <c r="F198" s="122"/>
      <c r="G198" s="122"/>
      <c r="H198" s="122"/>
      <c r="I198" s="122" t="s">
        <v>670</v>
      </c>
      <c r="J198" s="122"/>
      <c r="K198" s="122"/>
      <c r="L198" s="122"/>
      <c r="M198" s="122"/>
      <c r="N198" s="122"/>
      <c r="O198" s="122"/>
      <c r="P198" s="122"/>
      <c r="Q198" s="122" t="s">
        <v>321</v>
      </c>
      <c r="R198" s="122" t="s">
        <v>722</v>
      </c>
      <c r="S198" s="122"/>
      <c r="T198" s="122"/>
      <c r="U198" s="277"/>
      <c r="V198" s="122"/>
      <c r="W198" s="122"/>
      <c r="X198" s="122"/>
      <c r="Y198" s="122"/>
      <c r="Z198" s="122"/>
      <c r="AA198" s="122"/>
      <c r="AB198" s="122"/>
      <c r="AC198" s="122"/>
      <c r="AD198" s="122"/>
      <c r="AE198" s="247"/>
      <c r="AF198" s="247"/>
      <c r="AG198" s="122"/>
      <c r="AH198" s="122" t="s">
        <v>525</v>
      </c>
      <c r="AI198" s="122"/>
      <c r="AJ198" s="122"/>
      <c r="AK198" s="122"/>
      <c r="AL198" s="118"/>
      <c r="AM198" s="135"/>
      <c r="AN198" s="118"/>
      <c r="AO198" s="135"/>
      <c r="AP198" s="118"/>
      <c r="AQ198" s="135"/>
      <c r="AR198" s="118"/>
      <c r="AS198" s="135"/>
      <c r="AT198" s="118"/>
      <c r="AU198" s="135"/>
      <c r="AV198" s="118"/>
      <c r="AW198" s="135"/>
      <c r="AX198" s="118"/>
      <c r="AY198" s="135"/>
      <c r="AZ198" s="118"/>
      <c r="BA198" s="135"/>
      <c r="BB198" s="118"/>
      <c r="BC198" s="135"/>
    </row>
    <row r="199" spans="2:55">
      <c r="B199" s="358"/>
      <c r="C199" s="345"/>
      <c r="D199" s="123"/>
      <c r="E199" s="123" t="s">
        <v>31</v>
      </c>
      <c r="F199" s="123"/>
      <c r="G199" s="123"/>
      <c r="H199" s="123"/>
      <c r="I199" s="123" t="s">
        <v>176</v>
      </c>
      <c r="J199" s="123"/>
      <c r="K199" s="123"/>
      <c r="L199" s="123"/>
      <c r="M199" s="123"/>
      <c r="N199" s="123"/>
      <c r="O199" s="123"/>
      <c r="P199" s="123"/>
      <c r="Q199" s="123" t="s">
        <v>319</v>
      </c>
      <c r="R199" s="123" t="s">
        <v>721</v>
      </c>
      <c r="S199" s="123"/>
      <c r="T199" s="123"/>
      <c r="U199" s="278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245"/>
      <c r="AF199" s="245"/>
      <c r="AG199" s="123"/>
      <c r="AH199" s="123" t="s">
        <v>36</v>
      </c>
      <c r="AI199" s="123"/>
      <c r="AJ199" s="123"/>
      <c r="AK199" s="123"/>
      <c r="AL199" s="112"/>
      <c r="AM199" s="115"/>
      <c r="AN199" s="112"/>
      <c r="AO199" s="115"/>
      <c r="AP199" s="112"/>
      <c r="AQ199" s="115"/>
      <c r="AR199" s="112"/>
      <c r="AS199" s="115"/>
      <c r="AT199" s="112"/>
      <c r="AU199" s="115"/>
      <c r="AV199" s="112"/>
      <c r="AW199" s="115"/>
      <c r="AX199" s="112"/>
      <c r="AY199" s="115"/>
      <c r="AZ199" s="112"/>
      <c r="BA199" s="115"/>
      <c r="BB199" s="112"/>
      <c r="BC199" s="115"/>
    </row>
    <row r="200" spans="2:55" ht="15" thickBot="1">
      <c r="B200" s="358"/>
      <c r="C200" s="351"/>
      <c r="D200" s="218"/>
      <c r="E200" s="218" t="s">
        <v>494</v>
      </c>
      <c r="F200" s="218"/>
      <c r="G200" s="218"/>
      <c r="H200" s="218"/>
      <c r="I200" s="123" t="s">
        <v>694</v>
      </c>
      <c r="J200" s="218"/>
      <c r="K200" s="218"/>
      <c r="L200" s="218"/>
      <c r="M200" s="218"/>
      <c r="N200" s="123"/>
      <c r="O200" s="218"/>
      <c r="P200" s="218"/>
      <c r="Q200" s="218"/>
      <c r="R200" s="218" t="s">
        <v>704</v>
      </c>
      <c r="S200" s="218"/>
      <c r="T200" s="123"/>
      <c r="U200" s="280"/>
      <c r="V200" s="218"/>
      <c r="W200" s="123"/>
      <c r="X200" s="218"/>
      <c r="Y200" s="218"/>
      <c r="Z200" s="218"/>
      <c r="AA200" s="218"/>
      <c r="AB200" s="218"/>
      <c r="AC200" s="218"/>
      <c r="AD200" s="218"/>
      <c r="AE200" s="218"/>
      <c r="AF200" s="218"/>
      <c r="AG200" s="218"/>
      <c r="AH200" s="218" t="s">
        <v>53</v>
      </c>
      <c r="AI200" s="218"/>
      <c r="AJ200" s="218"/>
      <c r="AK200" s="218"/>
      <c r="AL200" s="116"/>
      <c r="AM200" s="139"/>
      <c r="AN200" s="116"/>
      <c r="AO200" s="139"/>
      <c r="AP200" s="116"/>
      <c r="AQ200" s="139"/>
      <c r="AR200" s="116"/>
      <c r="AS200" s="139"/>
      <c r="AT200" s="116"/>
      <c r="AU200" s="139"/>
      <c r="AV200" s="116"/>
      <c r="AW200" s="139"/>
      <c r="AX200" s="116"/>
      <c r="AY200" s="139"/>
      <c r="AZ200" s="116"/>
      <c r="BA200" s="139"/>
      <c r="BB200" s="116"/>
      <c r="BC200" s="139"/>
    </row>
    <row r="201" spans="2:55" s="101" customFormat="1" ht="15" thickTop="1">
      <c r="B201" s="358"/>
      <c r="C201" s="352">
        <v>0.70833333333333337</v>
      </c>
      <c r="D201" s="122"/>
      <c r="E201" s="122"/>
      <c r="F201" s="122"/>
      <c r="G201" s="122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277"/>
      <c r="V201" s="122"/>
      <c r="W201" s="122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122"/>
      <c r="AJ201" s="122"/>
      <c r="AK201" s="122"/>
      <c r="AL201" s="118"/>
      <c r="AM201" s="135"/>
      <c r="AN201" s="118"/>
      <c r="AO201" s="135"/>
      <c r="AP201" s="118"/>
      <c r="AQ201" s="135"/>
      <c r="AR201" s="118"/>
      <c r="AS201" s="135"/>
      <c r="AT201" s="118"/>
      <c r="AU201" s="135"/>
      <c r="AV201" s="118"/>
      <c r="AW201" s="135"/>
      <c r="AX201" s="118"/>
      <c r="AY201" s="135"/>
      <c r="AZ201" s="118"/>
      <c r="BA201" s="135"/>
      <c r="BB201" s="118"/>
      <c r="BC201" s="135"/>
    </row>
    <row r="202" spans="2:55">
      <c r="B202" s="358"/>
      <c r="C202" s="353"/>
      <c r="D202" s="218"/>
      <c r="E202" s="218"/>
      <c r="F202" s="218"/>
      <c r="G202" s="218"/>
      <c r="H202" s="218"/>
      <c r="I202" s="218"/>
      <c r="J202" s="218"/>
      <c r="K202" s="218"/>
      <c r="L202" s="218"/>
      <c r="M202" s="218"/>
      <c r="N202" s="218"/>
      <c r="O202" s="218"/>
      <c r="P202" s="218"/>
      <c r="Q202" s="218"/>
      <c r="R202" s="123"/>
      <c r="S202" s="218"/>
      <c r="T202" s="218"/>
      <c r="U202" s="280"/>
      <c r="V202" s="218"/>
      <c r="W202" s="218"/>
      <c r="X202" s="218"/>
      <c r="Y202" s="218"/>
      <c r="Z202" s="218"/>
      <c r="AA202" s="218"/>
      <c r="AB202" s="218"/>
      <c r="AC202" s="218"/>
      <c r="AD202" s="218"/>
      <c r="AE202" s="218"/>
      <c r="AF202" s="218"/>
      <c r="AG202" s="218"/>
      <c r="AH202" s="218"/>
      <c r="AI202" s="218"/>
      <c r="AJ202" s="218"/>
      <c r="AK202" s="218"/>
      <c r="AL202" s="112"/>
      <c r="AM202" s="115"/>
      <c r="AN202" s="112"/>
      <c r="AO202" s="115"/>
      <c r="AP202" s="112"/>
      <c r="AQ202" s="115"/>
      <c r="AR202" s="112"/>
      <c r="AS202" s="115"/>
      <c r="AT202" s="112"/>
      <c r="AU202" s="115"/>
      <c r="AV202" s="112"/>
      <c r="AW202" s="115"/>
      <c r="AX202" s="112"/>
      <c r="AY202" s="115"/>
      <c r="AZ202" s="112"/>
      <c r="BA202" s="115"/>
      <c r="BB202" s="112"/>
      <c r="BC202" s="115"/>
    </row>
    <row r="203" spans="2:55">
      <c r="B203" s="358"/>
      <c r="C203" s="354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O203" s="218"/>
      <c r="P203" s="218"/>
      <c r="Q203" s="218"/>
      <c r="R203" s="218"/>
      <c r="S203" s="218"/>
      <c r="T203" s="218"/>
      <c r="U203" s="280"/>
      <c r="V203" s="218"/>
      <c r="W203" s="218"/>
      <c r="X203" s="218"/>
      <c r="Y203" s="218"/>
      <c r="Z203" s="218"/>
      <c r="AA203" s="218"/>
      <c r="AB203" s="218"/>
      <c r="AC203" s="218"/>
      <c r="AD203" s="218"/>
      <c r="AE203" s="218"/>
      <c r="AF203" s="218"/>
      <c r="AG203" s="218"/>
      <c r="AH203" s="218"/>
      <c r="AI203" s="218"/>
      <c r="AJ203" s="218"/>
      <c r="AK203" s="218"/>
      <c r="AL203" s="112"/>
      <c r="AM203" s="115"/>
      <c r="AN203" s="112"/>
      <c r="AO203" s="115"/>
      <c r="AP203" s="112"/>
      <c r="AQ203" s="115"/>
      <c r="AR203" s="112"/>
      <c r="AS203" s="115"/>
      <c r="AT203" s="112"/>
      <c r="AU203" s="115"/>
      <c r="AV203" s="112"/>
      <c r="AW203" s="115"/>
      <c r="AX203" s="112"/>
      <c r="AY203" s="115"/>
      <c r="AZ203" s="112"/>
      <c r="BA203" s="115"/>
      <c r="BB203" s="112"/>
      <c r="BC203" s="115"/>
    </row>
    <row r="204" spans="2:55" s="101" customFormat="1">
      <c r="B204" s="358"/>
      <c r="C204" s="355">
        <v>0.75</v>
      </c>
      <c r="D204" s="122"/>
      <c r="E204" s="122"/>
      <c r="F204" s="122"/>
      <c r="G204" s="122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277"/>
      <c r="V204" s="122"/>
      <c r="W204" s="122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122"/>
      <c r="AJ204" s="122"/>
      <c r="AK204" s="122"/>
      <c r="AL204" s="118"/>
      <c r="AM204" s="135"/>
      <c r="AN204" s="118"/>
      <c r="AO204" s="135"/>
      <c r="AP204" s="118"/>
      <c r="AQ204" s="135"/>
      <c r="AR204" s="118"/>
      <c r="AS204" s="135"/>
      <c r="AT204" s="118"/>
      <c r="AU204" s="135"/>
      <c r="AV204" s="118"/>
      <c r="AW204" s="135"/>
      <c r="AX204" s="118"/>
      <c r="AY204" s="135"/>
      <c r="AZ204" s="118"/>
      <c r="BA204" s="135"/>
      <c r="BB204" s="118"/>
      <c r="BC204" s="135"/>
    </row>
    <row r="205" spans="2:55">
      <c r="B205" s="358"/>
      <c r="C205" s="353"/>
      <c r="D205" s="218"/>
      <c r="E205" s="218"/>
      <c r="F205" s="218"/>
      <c r="G205" s="218"/>
      <c r="H205" s="218"/>
      <c r="I205" s="218"/>
      <c r="J205" s="218"/>
      <c r="K205" s="218"/>
      <c r="L205" s="218"/>
      <c r="M205" s="218"/>
      <c r="N205" s="218"/>
      <c r="O205" s="218"/>
      <c r="P205" s="218"/>
      <c r="Q205" s="218"/>
      <c r="R205" s="123"/>
      <c r="S205" s="218"/>
      <c r="T205" s="218"/>
      <c r="U205" s="280"/>
      <c r="V205" s="218"/>
      <c r="W205" s="218"/>
      <c r="X205" s="218"/>
      <c r="Y205" s="218"/>
      <c r="Z205" s="218"/>
      <c r="AA205" s="218"/>
      <c r="AB205" s="218"/>
      <c r="AC205" s="218"/>
      <c r="AD205" s="218"/>
      <c r="AE205" s="218"/>
      <c r="AF205" s="218"/>
      <c r="AG205" s="218"/>
      <c r="AH205" s="218"/>
      <c r="AI205" s="218"/>
      <c r="AJ205" s="218"/>
      <c r="AK205" s="218"/>
      <c r="AL205" s="112"/>
      <c r="AM205" s="115"/>
      <c r="AN205" s="112"/>
      <c r="AO205" s="115"/>
      <c r="AP205" s="112"/>
      <c r="AQ205" s="115"/>
      <c r="AR205" s="112"/>
      <c r="AS205" s="115"/>
      <c r="AT205" s="112"/>
      <c r="AU205" s="115"/>
      <c r="AV205" s="112"/>
      <c r="AW205" s="115"/>
      <c r="AX205" s="112"/>
      <c r="AY205" s="115"/>
      <c r="AZ205" s="112"/>
      <c r="BA205" s="115"/>
      <c r="BB205" s="112"/>
      <c r="BC205" s="115"/>
    </row>
    <row r="206" spans="2:55">
      <c r="B206" s="358"/>
      <c r="C206" s="354"/>
      <c r="D206" s="218"/>
      <c r="E206" s="218"/>
      <c r="F206" s="218"/>
      <c r="G206" s="218"/>
      <c r="H206" s="218"/>
      <c r="I206" s="218"/>
      <c r="J206" s="218"/>
      <c r="K206" s="218"/>
      <c r="L206" s="218"/>
      <c r="M206" s="218"/>
      <c r="N206" s="218"/>
      <c r="O206" s="218"/>
      <c r="P206" s="218"/>
      <c r="Q206" s="218"/>
      <c r="R206" s="218"/>
      <c r="S206" s="218"/>
      <c r="T206" s="218"/>
      <c r="U206" s="280"/>
      <c r="V206" s="218"/>
      <c r="W206" s="218"/>
      <c r="X206" s="218"/>
      <c r="Y206" s="218"/>
      <c r="Z206" s="218"/>
      <c r="AA206" s="218"/>
      <c r="AB206" s="218"/>
      <c r="AC206" s="218"/>
      <c r="AD206" s="218"/>
      <c r="AE206" s="218"/>
      <c r="AF206" s="218"/>
      <c r="AG206" s="218"/>
      <c r="AH206" s="218"/>
      <c r="AI206" s="218"/>
      <c r="AJ206" s="218"/>
      <c r="AK206" s="218"/>
      <c r="AL206" s="112"/>
      <c r="AM206" s="115"/>
      <c r="AN206" s="112"/>
      <c r="AO206" s="115"/>
      <c r="AP206" s="112"/>
      <c r="AQ206" s="115"/>
      <c r="AR206" s="112"/>
      <c r="AS206" s="115"/>
      <c r="AT206" s="112"/>
      <c r="AU206" s="115"/>
      <c r="AV206" s="112"/>
      <c r="AW206" s="115"/>
      <c r="AX206" s="112"/>
      <c r="AY206" s="115"/>
      <c r="AZ206" s="112"/>
      <c r="BA206" s="115"/>
      <c r="BB206" s="112"/>
      <c r="BC206" s="115"/>
    </row>
    <row r="207" spans="2:55" s="101" customFormat="1">
      <c r="B207" s="358"/>
      <c r="C207" s="347">
        <v>0.79166666666666663</v>
      </c>
      <c r="D207" s="122"/>
      <c r="E207" s="122"/>
      <c r="F207" s="122"/>
      <c r="G207" s="122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277"/>
      <c r="V207" s="122"/>
      <c r="W207" s="122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122"/>
      <c r="AJ207" s="122"/>
      <c r="AK207" s="122"/>
      <c r="AL207" s="118"/>
      <c r="AM207" s="135"/>
      <c r="AN207" s="118"/>
      <c r="AO207" s="135"/>
      <c r="AP207" s="118"/>
      <c r="AQ207" s="135"/>
      <c r="AR207" s="118"/>
      <c r="AS207" s="135"/>
      <c r="AT207" s="118"/>
      <c r="AU207" s="135"/>
      <c r="AV207" s="118"/>
      <c r="AW207" s="135"/>
      <c r="AX207" s="118"/>
      <c r="AY207" s="135"/>
      <c r="AZ207" s="118"/>
      <c r="BA207" s="135"/>
      <c r="BB207" s="118"/>
      <c r="BC207" s="135"/>
    </row>
    <row r="208" spans="2:55">
      <c r="B208" s="358"/>
      <c r="C208" s="348"/>
      <c r="D208" s="218"/>
      <c r="E208" s="218"/>
      <c r="F208" s="218"/>
      <c r="G208" s="218"/>
      <c r="H208" s="218"/>
      <c r="I208" s="218"/>
      <c r="J208" s="218"/>
      <c r="K208" s="218"/>
      <c r="L208" s="218"/>
      <c r="M208" s="218"/>
      <c r="N208" s="218"/>
      <c r="O208" s="218"/>
      <c r="P208" s="218"/>
      <c r="Q208" s="218"/>
      <c r="R208" s="123"/>
      <c r="S208" s="218"/>
      <c r="T208" s="218"/>
      <c r="U208" s="280"/>
      <c r="V208" s="218"/>
      <c r="W208" s="218"/>
      <c r="X208" s="218"/>
      <c r="Y208" s="218"/>
      <c r="Z208" s="218"/>
      <c r="AA208" s="218"/>
      <c r="AB208" s="218"/>
      <c r="AC208" s="218"/>
      <c r="AD208" s="218"/>
      <c r="AE208" s="218"/>
      <c r="AF208" s="218"/>
      <c r="AG208" s="218"/>
      <c r="AH208" s="218"/>
      <c r="AI208" s="218"/>
      <c r="AJ208" s="218"/>
      <c r="AK208" s="218"/>
      <c r="AL208" s="112"/>
      <c r="AM208" s="115"/>
      <c r="AN208" s="112"/>
      <c r="AO208" s="115"/>
      <c r="AP208" s="112"/>
      <c r="AQ208" s="115"/>
      <c r="AR208" s="112"/>
      <c r="AS208" s="115"/>
      <c r="AT208" s="112"/>
      <c r="AU208" s="115"/>
      <c r="AV208" s="112"/>
      <c r="AW208" s="115"/>
      <c r="AX208" s="112"/>
      <c r="AY208" s="115"/>
      <c r="AZ208" s="112"/>
      <c r="BA208" s="115"/>
      <c r="BB208" s="112"/>
      <c r="BC208" s="115"/>
    </row>
    <row r="209" spans="2:55">
      <c r="B209" s="358"/>
      <c r="C209" s="349"/>
      <c r="D209" s="218"/>
      <c r="E209" s="218"/>
      <c r="F209" s="218"/>
      <c r="G209" s="218"/>
      <c r="H209" s="218"/>
      <c r="I209" s="218"/>
      <c r="J209" s="218"/>
      <c r="K209" s="218"/>
      <c r="L209" s="218"/>
      <c r="M209" s="218"/>
      <c r="N209" s="218"/>
      <c r="O209" s="218"/>
      <c r="P209" s="218"/>
      <c r="Q209" s="218"/>
      <c r="R209" s="218"/>
      <c r="S209" s="218"/>
      <c r="T209" s="218"/>
      <c r="U209" s="280"/>
      <c r="V209" s="218"/>
      <c r="W209" s="218"/>
      <c r="X209" s="218"/>
      <c r="Y209" s="218"/>
      <c r="Z209" s="218"/>
      <c r="AA209" s="218"/>
      <c r="AB209" s="218"/>
      <c r="AC209" s="218"/>
      <c r="AD209" s="218"/>
      <c r="AE209" s="218"/>
      <c r="AF209" s="218"/>
      <c r="AG209" s="218"/>
      <c r="AH209" s="218"/>
      <c r="AI209" s="218"/>
      <c r="AJ209" s="218"/>
      <c r="AK209" s="218"/>
      <c r="AL209" s="112"/>
      <c r="AM209" s="115"/>
      <c r="AN209" s="112"/>
      <c r="AO209" s="115"/>
      <c r="AP209" s="112"/>
      <c r="AQ209" s="115"/>
      <c r="AR209" s="112"/>
      <c r="AS209" s="115"/>
      <c r="AT209" s="112"/>
      <c r="AU209" s="115"/>
      <c r="AV209" s="112"/>
      <c r="AW209" s="115"/>
      <c r="AX209" s="112"/>
      <c r="AY209" s="115"/>
      <c r="AZ209" s="112"/>
      <c r="BA209" s="115"/>
      <c r="BB209" s="112"/>
      <c r="BC209" s="115"/>
    </row>
    <row r="210" spans="2:55" s="101" customFormat="1">
      <c r="B210" s="358"/>
      <c r="C210" s="347">
        <v>0.83333333333333337</v>
      </c>
      <c r="D210" s="122"/>
      <c r="E210" s="122"/>
      <c r="F210" s="122"/>
      <c r="G210" s="122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277"/>
      <c r="V210" s="122"/>
      <c r="W210" s="122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122"/>
      <c r="AJ210" s="122"/>
      <c r="AK210" s="122"/>
      <c r="AL210" s="118"/>
      <c r="AM210" s="135"/>
      <c r="AN210" s="118"/>
      <c r="AO210" s="135"/>
      <c r="AP210" s="118"/>
      <c r="AQ210" s="135"/>
      <c r="AR210" s="118"/>
      <c r="AS210" s="135"/>
      <c r="AT210" s="118"/>
      <c r="AU210" s="135"/>
      <c r="AV210" s="118"/>
      <c r="AW210" s="135"/>
      <c r="AX210" s="118"/>
      <c r="AY210" s="135"/>
      <c r="AZ210" s="118"/>
      <c r="BA210" s="135"/>
      <c r="BB210" s="118"/>
      <c r="BC210" s="135"/>
    </row>
    <row r="211" spans="2:55">
      <c r="B211" s="358"/>
      <c r="C211" s="348"/>
      <c r="D211" s="218"/>
      <c r="E211" s="218"/>
      <c r="F211" s="218"/>
      <c r="G211" s="218"/>
      <c r="H211" s="218"/>
      <c r="I211" s="218"/>
      <c r="J211" s="218"/>
      <c r="K211" s="218"/>
      <c r="L211" s="218"/>
      <c r="M211" s="218"/>
      <c r="N211" s="218"/>
      <c r="O211" s="218"/>
      <c r="P211" s="218"/>
      <c r="Q211" s="218"/>
      <c r="R211" s="218"/>
      <c r="S211" s="218"/>
      <c r="T211" s="218"/>
      <c r="U211" s="280"/>
      <c r="V211" s="218"/>
      <c r="W211" s="218"/>
      <c r="X211" s="218"/>
      <c r="Y211" s="218"/>
      <c r="Z211" s="218"/>
      <c r="AA211" s="218"/>
      <c r="AB211" s="218"/>
      <c r="AC211" s="218"/>
      <c r="AD211" s="218"/>
      <c r="AE211" s="218"/>
      <c r="AF211" s="218"/>
      <c r="AG211" s="218"/>
      <c r="AH211" s="218"/>
      <c r="AI211" s="218"/>
      <c r="AJ211" s="218"/>
      <c r="AK211" s="218"/>
      <c r="AL211" s="112"/>
      <c r="AM211" s="115"/>
      <c r="AN211" s="112"/>
      <c r="AO211" s="115"/>
      <c r="AP211" s="112"/>
      <c r="AQ211" s="115"/>
      <c r="AR211" s="112"/>
      <c r="AS211" s="115"/>
      <c r="AT211" s="112"/>
      <c r="AU211" s="115"/>
      <c r="AV211" s="112"/>
      <c r="AW211" s="115"/>
      <c r="AX211" s="112"/>
      <c r="AY211" s="115"/>
      <c r="AZ211" s="112"/>
      <c r="BA211" s="115"/>
      <c r="BB211" s="112"/>
      <c r="BC211" s="115"/>
    </row>
    <row r="212" spans="2:55" ht="15" thickBot="1">
      <c r="B212" s="358"/>
      <c r="C212" s="349"/>
      <c r="D212" s="218"/>
      <c r="E212" s="218"/>
      <c r="F212" s="218"/>
      <c r="G212" s="218"/>
      <c r="H212" s="218"/>
      <c r="I212" s="218"/>
      <c r="J212" s="218"/>
      <c r="K212" s="218"/>
      <c r="L212" s="218"/>
      <c r="M212" s="218"/>
      <c r="N212" s="218"/>
      <c r="O212" s="218"/>
      <c r="P212" s="218"/>
      <c r="Q212" s="218"/>
      <c r="R212" s="218"/>
      <c r="S212" s="218"/>
      <c r="T212" s="218"/>
      <c r="U212" s="280"/>
      <c r="V212" s="218"/>
      <c r="W212" s="218"/>
      <c r="X212" s="218"/>
      <c r="Y212" s="218"/>
      <c r="Z212" s="218"/>
      <c r="AA212" s="218"/>
      <c r="AB212" s="218"/>
      <c r="AC212" s="218"/>
      <c r="AD212" s="218"/>
      <c r="AE212" s="218"/>
      <c r="AF212" s="218"/>
      <c r="AG212" s="218"/>
      <c r="AH212" s="218"/>
      <c r="AI212" s="218"/>
      <c r="AJ212" s="218"/>
      <c r="AK212" s="218"/>
      <c r="AL212" s="116"/>
      <c r="AM212" s="139"/>
      <c r="AN212" s="116"/>
      <c r="AO212" s="139"/>
      <c r="AP212" s="116"/>
      <c r="AQ212" s="139"/>
      <c r="AR212" s="116"/>
      <c r="AS212" s="139"/>
      <c r="AT212" s="116"/>
      <c r="AU212" s="139"/>
      <c r="AV212" s="116"/>
      <c r="AW212" s="139"/>
      <c r="AX212" s="116"/>
      <c r="AY212" s="139"/>
      <c r="AZ212" s="116"/>
      <c r="BA212" s="139"/>
      <c r="BB212" s="116"/>
      <c r="BC212" s="139"/>
    </row>
    <row r="213" spans="2:55" s="101" customFormat="1">
      <c r="B213" s="358"/>
      <c r="C213" s="347">
        <v>0.875</v>
      </c>
      <c r="D213" s="122"/>
      <c r="E213" s="122"/>
      <c r="F213" s="122"/>
      <c r="G213" s="122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277"/>
      <c r="V213" s="122"/>
      <c r="W213" s="122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122"/>
      <c r="AJ213" s="122"/>
      <c r="AK213" s="122"/>
      <c r="AL213" s="118"/>
      <c r="AM213" s="135"/>
      <c r="AN213" s="118"/>
      <c r="AO213" s="135"/>
      <c r="AP213" s="118"/>
      <c r="AQ213" s="135"/>
      <c r="AR213" s="118"/>
      <c r="AS213" s="135"/>
      <c r="AT213" s="118"/>
      <c r="AU213" s="135"/>
      <c r="AV213" s="118"/>
      <c r="AW213" s="135"/>
      <c r="AX213" s="118"/>
      <c r="AY213" s="135"/>
      <c r="AZ213" s="118"/>
      <c r="BA213" s="135"/>
      <c r="BB213" s="118"/>
      <c r="BC213" s="135"/>
    </row>
    <row r="214" spans="2:55">
      <c r="B214" s="359"/>
      <c r="C214" s="348"/>
      <c r="D214" s="218"/>
      <c r="E214" s="218"/>
      <c r="F214" s="218"/>
      <c r="G214" s="218"/>
      <c r="H214" s="218"/>
      <c r="I214" s="218"/>
      <c r="J214" s="218"/>
      <c r="K214" s="218"/>
      <c r="L214" s="218"/>
      <c r="M214" s="218"/>
      <c r="N214" s="218"/>
      <c r="O214" s="218"/>
      <c r="P214" s="218"/>
      <c r="Q214" s="218"/>
      <c r="R214" s="218"/>
      <c r="S214" s="218"/>
      <c r="T214" s="218"/>
      <c r="U214" s="280"/>
      <c r="V214" s="218"/>
      <c r="W214" s="218"/>
      <c r="X214" s="218"/>
      <c r="Y214" s="218"/>
      <c r="Z214" s="218"/>
      <c r="AA214" s="218"/>
      <c r="AB214" s="218"/>
      <c r="AC214" s="218"/>
      <c r="AD214" s="218"/>
      <c r="AE214" s="218"/>
      <c r="AF214" s="218"/>
      <c r="AG214" s="218"/>
      <c r="AH214" s="218"/>
      <c r="AI214" s="218"/>
      <c r="AJ214" s="218"/>
      <c r="AK214" s="218"/>
      <c r="AL214" s="112"/>
      <c r="AM214" s="115"/>
      <c r="AN214" s="112"/>
      <c r="AO214" s="115"/>
      <c r="AP214" s="112"/>
      <c r="AQ214" s="115"/>
      <c r="AR214" s="112"/>
      <c r="AS214" s="115"/>
      <c r="AT214" s="112"/>
      <c r="AU214" s="115"/>
      <c r="AV214" s="112"/>
      <c r="AW214" s="115"/>
      <c r="AX214" s="112"/>
      <c r="AY214" s="115"/>
      <c r="AZ214" s="112"/>
      <c r="BA214" s="115"/>
      <c r="BB214" s="112"/>
      <c r="BC214" s="115"/>
    </row>
    <row r="215" spans="2:55">
      <c r="B215" s="359"/>
      <c r="C215" s="349"/>
      <c r="D215" s="218"/>
      <c r="E215" s="218"/>
      <c r="F215" s="218"/>
      <c r="G215" s="218"/>
      <c r="H215" s="218"/>
      <c r="I215" s="218"/>
      <c r="J215" s="218"/>
      <c r="K215" s="218"/>
      <c r="L215" s="218"/>
      <c r="M215" s="218"/>
      <c r="N215" s="218"/>
      <c r="O215" s="218"/>
      <c r="P215" s="218"/>
      <c r="Q215" s="218"/>
      <c r="R215" s="218"/>
      <c r="S215" s="218"/>
      <c r="T215" s="218"/>
      <c r="U215" s="280"/>
      <c r="V215" s="218"/>
      <c r="W215" s="218"/>
      <c r="X215" s="218"/>
      <c r="Y215" s="218"/>
      <c r="Z215" s="218"/>
      <c r="AA215" s="218"/>
      <c r="AB215" s="218"/>
      <c r="AC215" s="218"/>
      <c r="AD215" s="218"/>
      <c r="AE215" s="218"/>
      <c r="AF215" s="218"/>
      <c r="AG215" s="218"/>
      <c r="AH215" s="218"/>
      <c r="AI215" s="218"/>
      <c r="AJ215" s="218"/>
      <c r="AK215" s="218"/>
      <c r="AL215" s="112"/>
      <c r="AM215" s="115"/>
      <c r="AN215" s="112"/>
      <c r="AO215" s="115"/>
      <c r="AP215" s="112"/>
      <c r="AQ215" s="115"/>
      <c r="AR215" s="112"/>
      <c r="AS215" s="115"/>
      <c r="AT215" s="112"/>
      <c r="AU215" s="115"/>
      <c r="AV215" s="112"/>
      <c r="AW215" s="115"/>
      <c r="AX215" s="112"/>
      <c r="AY215" s="115"/>
      <c r="AZ215" s="112"/>
      <c r="BA215" s="115"/>
      <c r="BB215" s="112"/>
      <c r="BC215" s="115"/>
    </row>
    <row r="216" spans="2:55" s="101" customFormat="1">
      <c r="B216" s="359"/>
      <c r="C216" s="347">
        <v>0.91666666666666663</v>
      </c>
      <c r="D216" s="122"/>
      <c r="E216" s="122"/>
      <c r="F216" s="122"/>
      <c r="G216" s="122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277"/>
      <c r="V216" s="122"/>
      <c r="W216" s="122"/>
      <c r="X216" s="122"/>
      <c r="Y216" s="122"/>
      <c r="Z216" s="122"/>
      <c r="AA216" s="122"/>
      <c r="AB216" s="122"/>
      <c r="AC216" s="122"/>
      <c r="AD216" s="122"/>
      <c r="AE216" s="122"/>
      <c r="AF216" s="122"/>
      <c r="AG216" s="122"/>
      <c r="AH216" s="122"/>
      <c r="AI216" s="122"/>
      <c r="AJ216" s="122"/>
      <c r="AK216" s="122"/>
      <c r="AL216" s="118"/>
      <c r="AM216" s="135"/>
      <c r="AN216" s="118"/>
      <c r="AO216" s="135"/>
      <c r="AP216" s="118"/>
      <c r="AQ216" s="135"/>
      <c r="AR216" s="118"/>
      <c r="AS216" s="135"/>
      <c r="AT216" s="118"/>
      <c r="AU216" s="135"/>
      <c r="AV216" s="118"/>
      <c r="AW216" s="135"/>
      <c r="AX216" s="118"/>
      <c r="AY216" s="135"/>
      <c r="AZ216" s="118"/>
      <c r="BA216" s="135"/>
      <c r="BB216" s="118"/>
      <c r="BC216" s="135"/>
    </row>
    <row r="217" spans="2:55">
      <c r="B217" s="359"/>
      <c r="C217" s="348"/>
      <c r="D217" s="218"/>
      <c r="E217" s="218"/>
      <c r="F217" s="218"/>
      <c r="G217" s="218"/>
      <c r="H217" s="218"/>
      <c r="I217" s="218"/>
      <c r="J217" s="218"/>
      <c r="K217" s="218"/>
      <c r="L217" s="218"/>
      <c r="M217" s="218"/>
      <c r="N217" s="218"/>
      <c r="O217" s="218"/>
      <c r="P217" s="218"/>
      <c r="Q217" s="218"/>
      <c r="R217" s="218"/>
      <c r="S217" s="218"/>
      <c r="T217" s="218"/>
      <c r="U217" s="280"/>
      <c r="V217" s="218"/>
      <c r="W217" s="218"/>
      <c r="X217" s="218"/>
      <c r="Y217" s="218"/>
      <c r="Z217" s="218"/>
      <c r="AA217" s="218"/>
      <c r="AB217" s="218"/>
      <c r="AC217" s="218"/>
      <c r="AD217" s="218"/>
      <c r="AE217" s="218"/>
      <c r="AF217" s="218"/>
      <c r="AG217" s="218"/>
      <c r="AH217" s="218"/>
      <c r="AI217" s="218"/>
      <c r="AJ217" s="218"/>
      <c r="AK217" s="218"/>
      <c r="AL217" s="112"/>
      <c r="AM217" s="115"/>
      <c r="AN217" s="112"/>
      <c r="AO217" s="115"/>
      <c r="AP217" s="112"/>
      <c r="AQ217" s="115"/>
      <c r="AR217" s="112"/>
      <c r="AS217" s="115"/>
      <c r="AT217" s="112"/>
      <c r="AU217" s="115"/>
      <c r="AV217" s="112"/>
      <c r="AW217" s="115"/>
      <c r="AX217" s="112"/>
      <c r="AY217" s="115"/>
      <c r="AZ217" s="112"/>
      <c r="BA217" s="115"/>
      <c r="BB217" s="112"/>
      <c r="BC217" s="115"/>
    </row>
    <row r="218" spans="2:55" ht="15" thickBot="1">
      <c r="B218" s="360"/>
      <c r="C218" s="350"/>
      <c r="D218" s="218"/>
      <c r="E218" s="218"/>
      <c r="F218" s="218"/>
      <c r="G218" s="218"/>
      <c r="H218" s="218"/>
      <c r="I218" s="218"/>
      <c r="J218" s="218"/>
      <c r="K218" s="218"/>
      <c r="L218" s="218"/>
      <c r="M218" s="218"/>
      <c r="N218" s="218"/>
      <c r="O218" s="218"/>
      <c r="P218" s="218"/>
      <c r="Q218" s="218"/>
      <c r="R218" s="218"/>
      <c r="S218" s="218"/>
      <c r="T218" s="218"/>
      <c r="U218" s="280"/>
      <c r="V218" s="218"/>
      <c r="W218" s="218"/>
      <c r="X218" s="218"/>
      <c r="Y218" s="218"/>
      <c r="Z218" s="218"/>
      <c r="AA218" s="218"/>
      <c r="AB218" s="218"/>
      <c r="AC218" s="218"/>
      <c r="AD218" s="218"/>
      <c r="AE218" s="218"/>
      <c r="AF218" s="218"/>
      <c r="AG218" s="218"/>
      <c r="AH218" s="218"/>
      <c r="AI218" s="218"/>
      <c r="AJ218" s="218"/>
      <c r="AK218" s="218"/>
      <c r="AL218" s="112"/>
      <c r="AM218" s="115"/>
      <c r="AN218" s="112"/>
      <c r="AO218" s="115"/>
      <c r="AP218" s="112"/>
      <c r="AQ218" s="115"/>
      <c r="AR218" s="112"/>
      <c r="AS218" s="115"/>
      <c r="AT218" s="112"/>
      <c r="AU218" s="115"/>
      <c r="AV218" s="112"/>
      <c r="AW218" s="115"/>
      <c r="AX218" s="112"/>
      <c r="AY218" s="115"/>
      <c r="AZ218" s="112"/>
      <c r="BA218" s="115"/>
      <c r="BB218" s="112"/>
      <c r="BC218" s="115"/>
    </row>
    <row r="219" spans="2:55" s="101" customFormat="1">
      <c r="B219" s="356" t="s">
        <v>41</v>
      </c>
      <c r="C219" s="361">
        <v>0.35416666666666669</v>
      </c>
      <c r="D219" s="122"/>
      <c r="E219" s="122"/>
      <c r="F219" s="122"/>
      <c r="G219" s="122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277"/>
      <c r="V219" s="122"/>
      <c r="W219" s="122"/>
      <c r="X219" s="122"/>
      <c r="Y219" s="122"/>
      <c r="Z219" s="122"/>
      <c r="AA219" s="122"/>
      <c r="AB219" s="122"/>
      <c r="AC219" s="122"/>
      <c r="AD219" s="122"/>
      <c r="AE219" s="122"/>
      <c r="AF219" s="122"/>
      <c r="AG219" s="122"/>
      <c r="AH219" s="122"/>
      <c r="AI219" s="122"/>
      <c r="AJ219" s="122"/>
      <c r="AK219" s="122"/>
      <c r="AL219" s="120"/>
      <c r="AM219" s="134"/>
      <c r="AN219" s="145"/>
      <c r="AO219" s="114"/>
      <c r="AP219" s="145"/>
      <c r="AQ219" s="114"/>
      <c r="AR219" s="145"/>
      <c r="AS219" s="114"/>
      <c r="AT219" s="145"/>
      <c r="AU219" s="114"/>
      <c r="AV219" s="145"/>
      <c r="AW219" s="114"/>
      <c r="AX219" s="145"/>
      <c r="AY219" s="114"/>
      <c r="AZ219" s="145"/>
      <c r="BA219" s="114"/>
      <c r="BB219" s="145"/>
      <c r="BC219" s="114"/>
    </row>
    <row r="220" spans="2:55">
      <c r="B220" s="357"/>
      <c r="C220" s="345"/>
      <c r="D220" s="123"/>
      <c r="E220" s="123"/>
      <c r="F220" s="123"/>
      <c r="G220" s="123"/>
      <c r="H220" s="123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3"/>
      <c r="T220" s="123"/>
      <c r="U220" s="278"/>
      <c r="V220" s="123"/>
      <c r="W220" s="123"/>
      <c r="X220" s="123"/>
      <c r="Y220" s="123"/>
      <c r="Z220" s="123"/>
      <c r="AA220" s="123"/>
      <c r="AB220" s="123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12"/>
      <c r="AM220" s="115"/>
      <c r="AN220" s="112"/>
      <c r="AO220" s="115"/>
      <c r="AP220" s="112"/>
      <c r="AQ220" s="115"/>
      <c r="AR220" s="112"/>
      <c r="AS220" s="115"/>
      <c r="AT220" s="112"/>
      <c r="AU220" s="115"/>
      <c r="AV220" s="112"/>
      <c r="AW220" s="115"/>
      <c r="AX220" s="112"/>
      <c r="AY220" s="115"/>
      <c r="AZ220" s="112"/>
      <c r="BA220" s="115"/>
      <c r="BB220" s="112"/>
      <c r="BC220" s="115"/>
    </row>
    <row r="221" spans="2:55">
      <c r="B221" s="357"/>
      <c r="C221" s="346"/>
      <c r="D221" s="218"/>
      <c r="E221" s="218"/>
      <c r="F221" s="218"/>
      <c r="G221" s="218"/>
      <c r="H221" s="218"/>
      <c r="I221" s="218"/>
      <c r="J221" s="218"/>
      <c r="K221" s="218"/>
      <c r="L221" s="218"/>
      <c r="M221" s="218"/>
      <c r="N221" s="218"/>
      <c r="O221" s="218"/>
      <c r="P221" s="218"/>
      <c r="Q221" s="218"/>
      <c r="R221" s="218"/>
      <c r="S221" s="218"/>
      <c r="T221" s="218"/>
      <c r="U221" s="280"/>
      <c r="V221" s="218"/>
      <c r="W221" s="218"/>
      <c r="X221" s="218"/>
      <c r="Y221" s="218"/>
      <c r="Z221" s="218"/>
      <c r="AA221" s="218"/>
      <c r="AB221" s="218"/>
      <c r="AC221" s="218"/>
      <c r="AD221" s="218"/>
      <c r="AE221" s="218"/>
      <c r="AF221" s="218"/>
      <c r="AG221" s="218"/>
      <c r="AH221" s="218"/>
      <c r="AI221" s="218"/>
      <c r="AJ221" s="218"/>
      <c r="AK221" s="218"/>
      <c r="AL221" s="112"/>
      <c r="AM221" s="115"/>
      <c r="AN221" s="112"/>
      <c r="AO221" s="115"/>
      <c r="AP221" s="112"/>
      <c r="AQ221" s="115"/>
      <c r="AR221" s="112"/>
      <c r="AS221" s="115"/>
      <c r="AT221" s="112"/>
      <c r="AU221" s="115"/>
      <c r="AV221" s="112"/>
      <c r="AW221" s="115"/>
      <c r="AX221" s="112"/>
      <c r="AY221" s="115"/>
      <c r="AZ221" s="112"/>
      <c r="BA221" s="115"/>
      <c r="BB221" s="112"/>
      <c r="BC221" s="115"/>
    </row>
    <row r="222" spans="2:55" s="101" customFormat="1">
      <c r="B222" s="358"/>
      <c r="C222" s="344">
        <v>0.39583333333333331</v>
      </c>
      <c r="D222" s="122"/>
      <c r="E222" s="122"/>
      <c r="F222" s="122"/>
      <c r="G222" s="122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277"/>
      <c r="V222" s="122"/>
      <c r="W222" s="122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122"/>
      <c r="AJ222" s="122"/>
      <c r="AK222" s="122"/>
      <c r="AL222" s="118"/>
      <c r="AM222" s="135"/>
      <c r="AN222" s="118"/>
      <c r="AO222" s="135"/>
      <c r="AP222" s="118"/>
      <c r="AQ222" s="135"/>
      <c r="AR222" s="118"/>
      <c r="AS222" s="135"/>
      <c r="AT222" s="118"/>
      <c r="AU222" s="135"/>
      <c r="AV222" s="118"/>
      <c r="AW222" s="135"/>
      <c r="AX222" s="118"/>
      <c r="AY222" s="135"/>
      <c r="AZ222" s="118"/>
      <c r="BA222" s="135"/>
      <c r="BB222" s="118"/>
      <c r="BC222" s="135"/>
    </row>
    <row r="223" spans="2:55">
      <c r="B223" s="358"/>
      <c r="C223" s="345"/>
      <c r="D223" s="123"/>
      <c r="E223" s="123"/>
      <c r="F223" s="123"/>
      <c r="G223" s="123"/>
      <c r="H223" s="123"/>
      <c r="I223" s="123"/>
      <c r="J223" s="123"/>
      <c r="K223" s="123"/>
      <c r="L223" s="123"/>
      <c r="M223" s="123"/>
      <c r="N223" s="123"/>
      <c r="O223" s="123"/>
      <c r="P223" s="123"/>
      <c r="Q223" s="123"/>
      <c r="R223" s="123"/>
      <c r="S223" s="123"/>
      <c r="T223" s="123"/>
      <c r="U223" s="278"/>
      <c r="V223" s="123"/>
      <c r="W223" s="123"/>
      <c r="X223" s="123"/>
      <c r="Y223" s="123"/>
      <c r="Z223" s="123"/>
      <c r="AA223" s="123"/>
      <c r="AB223" s="123"/>
      <c r="AC223" s="123"/>
      <c r="AD223" s="123"/>
      <c r="AE223" s="123"/>
      <c r="AF223" s="123"/>
      <c r="AG223" s="123"/>
      <c r="AH223" s="123"/>
      <c r="AI223" s="123"/>
      <c r="AJ223" s="123"/>
      <c r="AK223" s="123"/>
      <c r="AL223" s="112"/>
      <c r="AM223" s="115"/>
      <c r="AN223" s="112"/>
      <c r="AO223" s="115"/>
      <c r="AP223" s="112"/>
      <c r="AQ223" s="115"/>
      <c r="AR223" s="112"/>
      <c r="AS223" s="115"/>
      <c r="AT223" s="112"/>
      <c r="AU223" s="115"/>
      <c r="AV223" s="112"/>
      <c r="AW223" s="115"/>
      <c r="AX223" s="112"/>
      <c r="AY223" s="115"/>
      <c r="AZ223" s="112"/>
      <c r="BA223" s="115"/>
      <c r="BB223" s="112"/>
      <c r="BC223" s="115"/>
    </row>
    <row r="224" spans="2:55">
      <c r="B224" s="358"/>
      <c r="C224" s="346"/>
      <c r="D224" s="218"/>
      <c r="E224" s="218"/>
      <c r="F224" s="218"/>
      <c r="G224" s="218"/>
      <c r="H224" s="218"/>
      <c r="I224" s="218"/>
      <c r="J224" s="218"/>
      <c r="K224" s="218"/>
      <c r="L224" s="218"/>
      <c r="M224" s="218"/>
      <c r="N224" s="218"/>
      <c r="O224" s="218"/>
      <c r="P224" s="218"/>
      <c r="Q224" s="218"/>
      <c r="R224" s="218"/>
      <c r="S224" s="218"/>
      <c r="T224" s="218"/>
      <c r="U224" s="280"/>
      <c r="V224" s="218"/>
      <c r="W224" s="218"/>
      <c r="X224" s="218"/>
      <c r="Y224" s="218"/>
      <c r="Z224" s="218"/>
      <c r="AA224" s="218"/>
      <c r="AB224" s="218"/>
      <c r="AC224" s="218"/>
      <c r="AD224" s="218"/>
      <c r="AE224" s="218"/>
      <c r="AF224" s="218"/>
      <c r="AG224" s="218"/>
      <c r="AH224" s="218"/>
      <c r="AI224" s="218"/>
      <c r="AJ224" s="218"/>
      <c r="AK224" s="218"/>
      <c r="AL224" s="112"/>
      <c r="AM224" s="115"/>
      <c r="AN224" s="112"/>
      <c r="AO224" s="115"/>
      <c r="AP224" s="112"/>
      <c r="AQ224" s="115"/>
      <c r="AR224" s="112"/>
      <c r="AS224" s="115"/>
      <c r="AT224" s="112"/>
      <c r="AU224" s="115"/>
      <c r="AV224" s="112"/>
      <c r="AW224" s="115"/>
      <c r="AX224" s="112"/>
      <c r="AY224" s="115"/>
      <c r="AZ224" s="112"/>
      <c r="BA224" s="115"/>
      <c r="BB224" s="112"/>
      <c r="BC224" s="115"/>
    </row>
    <row r="225" spans="1:55" s="101" customFormat="1">
      <c r="B225" s="358"/>
      <c r="C225" s="344">
        <v>0.4375</v>
      </c>
      <c r="D225" s="122"/>
      <c r="E225" s="122"/>
      <c r="F225" s="122"/>
      <c r="G225" s="122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277"/>
      <c r="V225" s="122"/>
      <c r="W225" s="122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2"/>
      <c r="AH225" s="122"/>
      <c r="AI225" s="122"/>
      <c r="AJ225" s="122"/>
      <c r="AK225" s="122"/>
      <c r="AL225" s="118"/>
      <c r="AM225" s="135"/>
      <c r="AN225" s="118"/>
      <c r="AO225" s="135"/>
      <c r="AP225" s="118"/>
      <c r="AQ225" s="135"/>
      <c r="AR225" s="118"/>
      <c r="AS225" s="135"/>
      <c r="AT225" s="118"/>
      <c r="AU225" s="135"/>
      <c r="AV225" s="118"/>
      <c r="AW225" s="135"/>
      <c r="AX225" s="118"/>
      <c r="AY225" s="135"/>
      <c r="AZ225" s="118"/>
      <c r="BA225" s="135"/>
      <c r="BB225" s="118"/>
      <c r="BC225" s="135"/>
    </row>
    <row r="226" spans="1:55">
      <c r="B226" s="358"/>
      <c r="C226" s="345"/>
      <c r="D226" s="123"/>
      <c r="E226" s="123"/>
      <c r="F226" s="123"/>
      <c r="G226" s="123"/>
      <c r="H226" s="123"/>
      <c r="I226" s="123"/>
      <c r="J226" s="123"/>
      <c r="K226" s="123"/>
      <c r="L226" s="123"/>
      <c r="M226" s="123"/>
      <c r="N226" s="123"/>
      <c r="O226" s="123"/>
      <c r="P226" s="123"/>
      <c r="Q226" s="123"/>
      <c r="R226" s="123"/>
      <c r="S226" s="123"/>
      <c r="T226" s="123"/>
      <c r="U226" s="278"/>
      <c r="V226" s="123"/>
      <c r="W226" s="123"/>
      <c r="X226" s="123"/>
      <c r="Y226" s="123"/>
      <c r="Z226" s="123"/>
      <c r="AA226" s="123"/>
      <c r="AB226" s="123"/>
      <c r="AC226" s="123"/>
      <c r="AD226" s="123"/>
      <c r="AE226" s="123"/>
      <c r="AF226" s="123"/>
      <c r="AG226" s="123"/>
      <c r="AH226" s="123"/>
      <c r="AI226" s="123"/>
      <c r="AJ226" s="123"/>
      <c r="AK226" s="123"/>
      <c r="AL226" s="112"/>
      <c r="AM226" s="115"/>
      <c r="AN226" s="112"/>
      <c r="AO226" s="115"/>
      <c r="AP226" s="112"/>
      <c r="AQ226" s="115"/>
      <c r="AR226" s="112"/>
      <c r="AS226" s="115"/>
      <c r="AT226" s="112"/>
      <c r="AU226" s="115"/>
      <c r="AV226" s="112"/>
      <c r="AW226" s="115"/>
      <c r="AX226" s="112"/>
      <c r="AY226" s="115"/>
      <c r="AZ226" s="112"/>
      <c r="BA226" s="115"/>
      <c r="BB226" s="112"/>
      <c r="BC226" s="115"/>
    </row>
    <row r="227" spans="1:55">
      <c r="B227" s="358"/>
      <c r="C227" s="346"/>
      <c r="D227" s="218"/>
      <c r="E227" s="218"/>
      <c r="F227" s="218"/>
      <c r="G227" s="218"/>
      <c r="H227" s="218"/>
      <c r="I227" s="218"/>
      <c r="J227" s="218"/>
      <c r="K227" s="218"/>
      <c r="L227" s="218"/>
      <c r="M227" s="218"/>
      <c r="N227" s="218"/>
      <c r="O227" s="218"/>
      <c r="P227" s="218"/>
      <c r="Q227" s="218"/>
      <c r="R227" s="218"/>
      <c r="S227" s="218"/>
      <c r="T227" s="218"/>
      <c r="U227" s="280"/>
      <c r="V227" s="218"/>
      <c r="W227" s="218"/>
      <c r="X227" s="218"/>
      <c r="Y227" s="218"/>
      <c r="Z227" s="218"/>
      <c r="AA227" s="218"/>
      <c r="AB227" s="218"/>
      <c r="AC227" s="218"/>
      <c r="AD227" s="218"/>
      <c r="AE227" s="218"/>
      <c r="AF227" s="218"/>
      <c r="AG227" s="218"/>
      <c r="AH227" s="218"/>
      <c r="AI227" s="218"/>
      <c r="AJ227" s="218"/>
      <c r="AK227" s="218"/>
      <c r="AL227" s="112"/>
      <c r="AM227" s="115"/>
      <c r="AN227" s="112"/>
      <c r="AO227" s="115"/>
      <c r="AP227" s="112"/>
      <c r="AQ227" s="115"/>
      <c r="AR227" s="112"/>
      <c r="AS227" s="115"/>
      <c r="AT227" s="112"/>
      <c r="AU227" s="115"/>
      <c r="AV227" s="112"/>
      <c r="AW227" s="115"/>
      <c r="AX227" s="112"/>
      <c r="AY227" s="115"/>
      <c r="AZ227" s="112"/>
      <c r="BA227" s="115"/>
      <c r="BB227" s="112"/>
      <c r="BC227" s="115"/>
    </row>
    <row r="228" spans="1:55" s="101" customFormat="1">
      <c r="B228" s="358"/>
      <c r="C228" s="344">
        <v>0.47916666666666669</v>
      </c>
      <c r="D228" s="122"/>
      <c r="E228" s="122"/>
      <c r="F228" s="122"/>
      <c r="G228" s="122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277"/>
      <c r="V228" s="122"/>
      <c r="W228" s="122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  <c r="AI228" s="122"/>
      <c r="AJ228" s="122"/>
      <c r="AK228" s="122"/>
      <c r="AL228" s="118"/>
      <c r="AM228" s="135"/>
      <c r="AN228" s="118"/>
      <c r="AO228" s="135"/>
      <c r="AP228" s="118"/>
      <c r="AQ228" s="135"/>
      <c r="AR228" s="118"/>
      <c r="AS228" s="135"/>
      <c r="AT228" s="118"/>
      <c r="AU228" s="135"/>
      <c r="AV228" s="118"/>
      <c r="AW228" s="135"/>
      <c r="AX228" s="118"/>
      <c r="AY228" s="135"/>
      <c r="AZ228" s="118"/>
      <c r="BA228" s="135"/>
      <c r="BB228" s="118"/>
      <c r="BC228" s="135"/>
    </row>
    <row r="229" spans="1:55">
      <c r="B229" s="358"/>
      <c r="C229" s="345"/>
      <c r="D229" s="123"/>
      <c r="E229" s="123"/>
      <c r="F229" s="123"/>
      <c r="G229" s="123"/>
      <c r="H229" s="123"/>
      <c r="I229" s="123"/>
      <c r="J229" s="123"/>
      <c r="K229" s="123"/>
      <c r="L229" s="123"/>
      <c r="M229" s="123"/>
      <c r="N229" s="123"/>
      <c r="O229" s="123"/>
      <c r="P229" s="123"/>
      <c r="Q229" s="123"/>
      <c r="R229" s="123"/>
      <c r="S229" s="123"/>
      <c r="T229" s="123"/>
      <c r="U229" s="278"/>
      <c r="V229" s="123"/>
      <c r="W229" s="123"/>
      <c r="X229" s="123"/>
      <c r="Y229" s="123"/>
      <c r="Z229" s="123"/>
      <c r="AA229" s="123"/>
      <c r="AB229" s="123"/>
      <c r="AC229" s="123"/>
      <c r="AD229" s="123"/>
      <c r="AE229" s="123"/>
      <c r="AF229" s="123"/>
      <c r="AG229" s="123"/>
      <c r="AH229" s="123"/>
      <c r="AI229" s="123"/>
      <c r="AJ229" s="123"/>
      <c r="AK229" s="123"/>
      <c r="AL229" s="112"/>
      <c r="AM229" s="115"/>
      <c r="AN229" s="112"/>
      <c r="AO229" s="115"/>
      <c r="AP229" s="112"/>
      <c r="AQ229" s="115"/>
      <c r="AR229" s="112"/>
      <c r="AS229" s="115"/>
      <c r="AT229" s="112"/>
      <c r="AU229" s="115"/>
      <c r="AV229" s="112"/>
      <c r="AW229" s="115"/>
      <c r="AX229" s="112"/>
      <c r="AY229" s="115"/>
      <c r="AZ229" s="112"/>
      <c r="BA229" s="115"/>
      <c r="BB229" s="112"/>
      <c r="BC229" s="115"/>
    </row>
    <row r="230" spans="1:55">
      <c r="B230" s="358"/>
      <c r="C230" s="346"/>
      <c r="D230" s="218"/>
      <c r="E230" s="218"/>
      <c r="F230" s="218"/>
      <c r="G230" s="218"/>
      <c r="H230" s="218"/>
      <c r="I230" s="218"/>
      <c r="J230" s="218"/>
      <c r="K230" s="218"/>
      <c r="L230" s="218"/>
      <c r="M230" s="218"/>
      <c r="N230" s="218"/>
      <c r="O230" s="218"/>
      <c r="P230" s="218"/>
      <c r="Q230" s="218"/>
      <c r="R230" s="218"/>
      <c r="S230" s="218"/>
      <c r="T230" s="218"/>
      <c r="U230" s="280"/>
      <c r="V230" s="218"/>
      <c r="W230" s="218"/>
      <c r="X230" s="218"/>
      <c r="Y230" s="218"/>
      <c r="Z230" s="218"/>
      <c r="AA230" s="218"/>
      <c r="AB230" s="218"/>
      <c r="AC230" s="218"/>
      <c r="AD230" s="218"/>
      <c r="AE230" s="218"/>
      <c r="AF230" s="218"/>
      <c r="AG230" s="218"/>
      <c r="AH230" s="218"/>
      <c r="AI230" s="218"/>
      <c r="AJ230" s="218"/>
      <c r="AK230" s="218"/>
      <c r="AL230" s="112"/>
      <c r="AM230" s="115"/>
      <c r="AN230" s="112"/>
      <c r="AO230" s="115"/>
      <c r="AP230" s="112"/>
      <c r="AQ230" s="115"/>
      <c r="AR230" s="112"/>
      <c r="AS230" s="115"/>
      <c r="AT230" s="112"/>
      <c r="AU230" s="115"/>
      <c r="AV230" s="112"/>
      <c r="AW230" s="115"/>
      <c r="AX230" s="112"/>
      <c r="AY230" s="115"/>
      <c r="AZ230" s="112"/>
      <c r="BA230" s="115"/>
      <c r="BB230" s="112"/>
      <c r="BC230" s="115"/>
    </row>
    <row r="231" spans="1:55" s="104" customFormat="1">
      <c r="A231" s="103"/>
      <c r="B231" s="358"/>
      <c r="C231" s="98">
        <v>0.5</v>
      </c>
      <c r="D231" s="121"/>
      <c r="E231" s="141"/>
      <c r="F231" s="141"/>
      <c r="G231" s="141"/>
      <c r="H231" s="141"/>
      <c r="I231" s="141"/>
      <c r="J231" s="237"/>
      <c r="K231" s="236"/>
      <c r="L231" s="125"/>
      <c r="M231" s="125"/>
      <c r="N231" s="124"/>
      <c r="O231" s="143"/>
      <c r="P231" s="125"/>
      <c r="Q231" s="216"/>
      <c r="R231" s="216"/>
      <c r="S231" s="216"/>
      <c r="T231" s="125"/>
      <c r="U231" s="142"/>
      <c r="V231" s="121"/>
      <c r="W231" s="141"/>
      <c r="X231" s="237"/>
      <c r="Y231" s="236"/>
      <c r="Z231" s="143"/>
      <c r="AA231" s="143"/>
      <c r="AB231" s="125"/>
      <c r="AC231" s="125"/>
      <c r="AD231" s="237"/>
      <c r="AE231" s="236"/>
      <c r="AF231" s="237"/>
      <c r="AG231" s="236"/>
      <c r="AH231" s="121"/>
      <c r="AI231" s="141"/>
      <c r="AJ231" s="141"/>
      <c r="AK231" s="141"/>
      <c r="AL231" s="121"/>
      <c r="AM231" s="141"/>
      <c r="AN231" s="121"/>
      <c r="AO231" s="141"/>
      <c r="AP231" s="121"/>
      <c r="AQ231" s="141"/>
      <c r="AR231" s="121"/>
      <c r="AS231" s="141"/>
      <c r="AT231" s="121"/>
      <c r="AU231" s="141"/>
      <c r="AV231" s="121"/>
      <c r="AW231" s="141"/>
      <c r="AX231" s="121"/>
      <c r="AY231" s="141"/>
      <c r="AZ231" s="121"/>
      <c r="BA231" s="141"/>
      <c r="BB231" s="121"/>
      <c r="BC231" s="141"/>
    </row>
    <row r="232" spans="1:55" s="101" customFormat="1">
      <c r="B232" s="358"/>
      <c r="C232" s="344">
        <v>0.54166666666666663</v>
      </c>
      <c r="D232" s="219"/>
      <c r="E232" s="219"/>
      <c r="F232" s="219"/>
      <c r="G232" s="219"/>
      <c r="H232" s="219"/>
      <c r="I232" s="219"/>
      <c r="J232" s="219"/>
      <c r="K232" s="219"/>
      <c r="L232" s="219"/>
      <c r="M232" s="219"/>
      <c r="N232" s="219"/>
      <c r="O232" s="219"/>
      <c r="P232" s="219"/>
      <c r="Q232" s="219"/>
      <c r="R232" s="219"/>
      <c r="S232" s="219"/>
      <c r="T232" s="287"/>
      <c r="U232" s="283"/>
      <c r="V232" s="219"/>
      <c r="W232" s="219"/>
      <c r="X232" s="219"/>
      <c r="Y232" s="219"/>
      <c r="Z232" s="219"/>
      <c r="AA232" s="219"/>
      <c r="AB232" s="219"/>
      <c r="AC232" s="219"/>
      <c r="AD232" s="219"/>
      <c r="AE232" s="219"/>
      <c r="AF232" s="219"/>
      <c r="AG232" s="219"/>
      <c r="AH232" s="219"/>
      <c r="AI232" s="219"/>
      <c r="AJ232" s="219"/>
      <c r="AK232" s="219"/>
      <c r="AL232" s="118"/>
      <c r="AM232" s="135"/>
      <c r="AN232" s="118"/>
      <c r="AO232" s="135"/>
      <c r="AP232" s="118"/>
      <c r="AQ232" s="135"/>
      <c r="AR232" s="118"/>
      <c r="AS232" s="135"/>
      <c r="AT232" s="118"/>
      <c r="AU232" s="135"/>
      <c r="AV232" s="118"/>
      <c r="AW232" s="135"/>
      <c r="AX232" s="118"/>
      <c r="AY232" s="135"/>
      <c r="AZ232" s="118"/>
      <c r="BA232" s="135"/>
      <c r="BB232" s="118"/>
      <c r="BC232" s="135"/>
    </row>
    <row r="233" spans="1:55">
      <c r="B233" s="358"/>
      <c r="C233" s="345"/>
      <c r="D233" s="220"/>
      <c r="E233" s="220"/>
      <c r="F233" s="220"/>
      <c r="G233" s="220"/>
      <c r="H233" s="220"/>
      <c r="I233" s="220"/>
      <c r="J233" s="220"/>
      <c r="K233" s="220"/>
      <c r="L233" s="220"/>
      <c r="M233" s="220"/>
      <c r="N233" s="220"/>
      <c r="O233" s="220"/>
      <c r="P233" s="220"/>
      <c r="Q233" s="220"/>
      <c r="R233" s="220"/>
      <c r="S233" s="220"/>
      <c r="T233" s="288"/>
      <c r="U233" s="284"/>
      <c r="V233" s="220"/>
      <c r="W233" s="220"/>
      <c r="X233" s="220"/>
      <c r="Y233" s="220"/>
      <c r="Z233" s="220"/>
      <c r="AA233" s="220"/>
      <c r="AB233" s="220"/>
      <c r="AC233" s="220"/>
      <c r="AD233" s="220"/>
      <c r="AE233" s="220"/>
      <c r="AF233" s="220"/>
      <c r="AG233" s="220"/>
      <c r="AH233" s="220"/>
      <c r="AI233" s="220"/>
      <c r="AJ233" s="220"/>
      <c r="AK233" s="220"/>
      <c r="AL233" s="112"/>
      <c r="AM233" s="115"/>
      <c r="AN233" s="112"/>
      <c r="AO233" s="115"/>
      <c r="AP233" s="112"/>
      <c r="AQ233" s="115"/>
      <c r="AR233" s="112"/>
      <c r="AS233" s="115"/>
      <c r="AT233" s="112"/>
      <c r="AU233" s="115"/>
      <c r="AV233" s="112"/>
      <c r="AW233" s="115"/>
      <c r="AX233" s="112"/>
      <c r="AY233" s="115"/>
      <c r="AZ233" s="112"/>
      <c r="BA233" s="115"/>
      <c r="BB233" s="112"/>
      <c r="BC233" s="115"/>
    </row>
    <row r="234" spans="1:55">
      <c r="B234" s="358"/>
      <c r="C234" s="346"/>
      <c r="D234" s="220"/>
      <c r="E234" s="220"/>
      <c r="F234" s="220"/>
      <c r="G234" s="220"/>
      <c r="H234" s="220"/>
      <c r="I234" s="220"/>
      <c r="J234" s="220"/>
      <c r="K234" s="220"/>
      <c r="L234" s="220"/>
      <c r="M234" s="220"/>
      <c r="N234" s="220"/>
      <c r="O234" s="220"/>
      <c r="P234" s="220"/>
      <c r="Q234" s="220"/>
      <c r="R234" s="220"/>
      <c r="S234" s="220"/>
      <c r="T234" s="288"/>
      <c r="U234" s="284"/>
      <c r="V234" s="220"/>
      <c r="W234" s="220"/>
      <c r="X234" s="220"/>
      <c r="Y234" s="220"/>
      <c r="Z234" s="220"/>
      <c r="AA234" s="220"/>
      <c r="AB234" s="220"/>
      <c r="AC234" s="220"/>
      <c r="AD234" s="220"/>
      <c r="AE234" s="220"/>
      <c r="AF234" s="220"/>
      <c r="AG234" s="220"/>
      <c r="AH234" s="220"/>
      <c r="AI234" s="220"/>
      <c r="AJ234" s="220"/>
      <c r="AK234" s="220"/>
      <c r="AL234" s="112"/>
      <c r="AM234" s="115"/>
      <c r="AN234" s="112"/>
      <c r="AO234" s="115"/>
      <c r="AP234" s="112"/>
      <c r="AQ234" s="115"/>
      <c r="AR234" s="112"/>
      <c r="AS234" s="115"/>
      <c r="AT234" s="112"/>
      <c r="AU234" s="115"/>
      <c r="AV234" s="112"/>
      <c r="AW234" s="115"/>
      <c r="AX234" s="112"/>
      <c r="AY234" s="115"/>
      <c r="AZ234" s="112"/>
      <c r="BA234" s="115"/>
      <c r="BB234" s="112"/>
      <c r="BC234" s="115"/>
    </row>
    <row r="235" spans="1:55" s="101" customFormat="1">
      <c r="B235" s="358"/>
      <c r="C235" s="344">
        <v>0.58333333333333337</v>
      </c>
      <c r="D235" s="219"/>
      <c r="E235" s="219"/>
      <c r="F235" s="219"/>
      <c r="G235" s="219"/>
      <c r="H235" s="219"/>
      <c r="I235" s="219"/>
      <c r="J235" s="219"/>
      <c r="K235" s="219"/>
      <c r="L235" s="219"/>
      <c r="M235" s="219"/>
      <c r="N235" s="219"/>
      <c r="O235" s="219"/>
      <c r="P235" s="219"/>
      <c r="Q235" s="219"/>
      <c r="R235" s="219"/>
      <c r="S235" s="219"/>
      <c r="T235" s="287"/>
      <c r="U235" s="283"/>
      <c r="V235" s="219"/>
      <c r="W235" s="219"/>
      <c r="X235" s="219"/>
      <c r="Y235" s="219"/>
      <c r="Z235" s="219"/>
      <c r="AA235" s="219"/>
      <c r="AB235" s="219"/>
      <c r="AC235" s="219"/>
      <c r="AD235" s="219"/>
      <c r="AE235" s="219"/>
      <c r="AF235" s="219"/>
      <c r="AG235" s="219"/>
      <c r="AH235" s="219"/>
      <c r="AI235" s="219"/>
      <c r="AJ235" s="219"/>
      <c r="AK235" s="219"/>
      <c r="AL235" s="118"/>
      <c r="AM235" s="135"/>
      <c r="AN235" s="118"/>
      <c r="AO235" s="135"/>
      <c r="AP235" s="118"/>
      <c r="AQ235" s="135"/>
      <c r="AR235" s="118"/>
      <c r="AS235" s="135"/>
      <c r="AT235" s="118"/>
      <c r="AU235" s="135"/>
      <c r="AV235" s="118"/>
      <c r="AW235" s="135"/>
      <c r="AX235" s="118"/>
      <c r="AY235" s="135"/>
      <c r="AZ235" s="118"/>
      <c r="BA235" s="135"/>
      <c r="BB235" s="118"/>
      <c r="BC235" s="135"/>
    </row>
    <row r="236" spans="1:55">
      <c r="B236" s="358"/>
      <c r="C236" s="345"/>
      <c r="D236" s="220"/>
      <c r="E236" s="220"/>
      <c r="F236" s="220"/>
      <c r="G236" s="220"/>
      <c r="H236" s="220"/>
      <c r="I236" s="220"/>
      <c r="J236" s="220"/>
      <c r="K236" s="220"/>
      <c r="L236" s="220"/>
      <c r="M236" s="220"/>
      <c r="N236" s="220"/>
      <c r="O236" s="220"/>
      <c r="P236" s="220"/>
      <c r="Q236" s="220"/>
      <c r="R236" s="220"/>
      <c r="S236" s="220"/>
      <c r="T236" s="288"/>
      <c r="U236" s="284"/>
      <c r="V236" s="220"/>
      <c r="W236" s="220"/>
      <c r="X236" s="220"/>
      <c r="Y236" s="220"/>
      <c r="Z236" s="220"/>
      <c r="AA236" s="220"/>
      <c r="AB236" s="220"/>
      <c r="AC236" s="220"/>
      <c r="AD236" s="220"/>
      <c r="AE236" s="220"/>
      <c r="AF236" s="220"/>
      <c r="AG236" s="220"/>
      <c r="AH236" s="220"/>
      <c r="AI236" s="220"/>
      <c r="AJ236" s="220"/>
      <c r="AK236" s="220"/>
      <c r="AL236" s="112"/>
      <c r="AM236" s="115"/>
      <c r="AN236" s="112"/>
      <c r="AO236" s="115"/>
      <c r="AP236" s="112"/>
      <c r="AQ236" s="115"/>
      <c r="AR236" s="112"/>
      <c r="AS236" s="115"/>
      <c r="AT236" s="112"/>
      <c r="AU236" s="115"/>
      <c r="AV236" s="112"/>
      <c r="AW236" s="115"/>
      <c r="AX236" s="112"/>
      <c r="AY236" s="115"/>
      <c r="AZ236" s="112"/>
      <c r="BA236" s="115"/>
      <c r="BB236" s="112"/>
      <c r="BC236" s="115"/>
    </row>
    <row r="237" spans="1:55">
      <c r="B237" s="358"/>
      <c r="C237" s="346"/>
      <c r="D237" s="220"/>
      <c r="E237" s="220"/>
      <c r="F237" s="220"/>
      <c r="G237" s="220"/>
      <c r="H237" s="220"/>
      <c r="I237" s="220"/>
      <c r="J237" s="220"/>
      <c r="K237" s="220"/>
      <c r="L237" s="220"/>
      <c r="M237" s="220"/>
      <c r="N237" s="220"/>
      <c r="O237" s="220"/>
      <c r="P237" s="220"/>
      <c r="Q237" s="220"/>
      <c r="R237" s="220"/>
      <c r="S237" s="220"/>
      <c r="T237" s="288"/>
      <c r="U237" s="284"/>
      <c r="V237" s="220"/>
      <c r="W237" s="220"/>
      <c r="X237" s="220"/>
      <c r="Y237" s="220"/>
      <c r="Z237" s="220"/>
      <c r="AA237" s="220"/>
      <c r="AB237" s="220"/>
      <c r="AC237" s="220"/>
      <c r="AD237" s="220"/>
      <c r="AE237" s="220"/>
      <c r="AF237" s="220"/>
      <c r="AG237" s="220"/>
      <c r="AH237" s="220"/>
      <c r="AI237" s="220"/>
      <c r="AJ237" s="220"/>
      <c r="AK237" s="220"/>
      <c r="AL237" s="112"/>
      <c r="AM237" s="115"/>
      <c r="AN237" s="112"/>
      <c r="AO237" s="115"/>
      <c r="AP237" s="112"/>
      <c r="AQ237" s="115"/>
      <c r="AR237" s="112"/>
      <c r="AS237" s="115"/>
      <c r="AT237" s="112"/>
      <c r="AU237" s="115"/>
      <c r="AV237" s="112"/>
      <c r="AW237" s="115"/>
      <c r="AX237" s="112"/>
      <c r="AY237" s="115"/>
      <c r="AZ237" s="112"/>
      <c r="BA237" s="115"/>
      <c r="BB237" s="112"/>
      <c r="BC237" s="115"/>
    </row>
    <row r="238" spans="1:55" s="101" customFormat="1">
      <c r="B238" s="358"/>
      <c r="C238" s="344">
        <v>0.625</v>
      </c>
      <c r="D238" s="219"/>
      <c r="E238" s="219"/>
      <c r="F238" s="219"/>
      <c r="G238" s="219"/>
      <c r="H238" s="219"/>
      <c r="I238" s="219"/>
      <c r="J238" s="219"/>
      <c r="K238" s="219"/>
      <c r="L238" s="219"/>
      <c r="M238" s="219"/>
      <c r="N238" s="219"/>
      <c r="O238" s="219"/>
      <c r="P238" s="219"/>
      <c r="Q238" s="219"/>
      <c r="R238" s="219"/>
      <c r="S238" s="219"/>
      <c r="T238" s="287"/>
      <c r="U238" s="283"/>
      <c r="V238" s="219"/>
      <c r="W238" s="219"/>
      <c r="X238" s="219"/>
      <c r="Y238" s="219"/>
      <c r="Z238" s="219"/>
      <c r="AA238" s="219"/>
      <c r="AB238" s="219"/>
      <c r="AC238" s="219"/>
      <c r="AD238" s="219"/>
      <c r="AE238" s="219"/>
      <c r="AF238" s="219"/>
      <c r="AG238" s="219"/>
      <c r="AH238" s="219"/>
      <c r="AI238" s="219"/>
      <c r="AJ238" s="219"/>
      <c r="AK238" s="219"/>
      <c r="AL238" s="118"/>
      <c r="AM238" s="135"/>
      <c r="AN238" s="118"/>
      <c r="AO238" s="135"/>
      <c r="AP238" s="118"/>
      <c r="AQ238" s="135"/>
      <c r="AR238" s="118"/>
      <c r="AS238" s="135"/>
      <c r="AT238" s="118"/>
      <c r="AU238" s="135"/>
      <c r="AV238" s="118"/>
      <c r="AW238" s="135"/>
      <c r="AX238" s="118"/>
      <c r="AY238" s="135"/>
      <c r="AZ238" s="118"/>
      <c r="BA238" s="135"/>
      <c r="BB238" s="118"/>
      <c r="BC238" s="135"/>
    </row>
    <row r="239" spans="1:55">
      <c r="B239" s="358"/>
      <c r="C239" s="345"/>
      <c r="D239" s="220"/>
      <c r="E239" s="220"/>
      <c r="F239" s="220"/>
      <c r="G239" s="220"/>
      <c r="H239" s="220"/>
      <c r="I239" s="220"/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88"/>
      <c r="U239" s="284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/>
      <c r="AF239" s="220"/>
      <c r="AG239" s="220"/>
      <c r="AH239" s="220"/>
      <c r="AI239" s="220"/>
      <c r="AJ239" s="220"/>
      <c r="AK239" s="220"/>
      <c r="AL239" s="112"/>
      <c r="AM239" s="115"/>
      <c r="AN239" s="112"/>
      <c r="AO239" s="115"/>
      <c r="AP239" s="112"/>
      <c r="AQ239" s="115"/>
      <c r="AR239" s="112"/>
      <c r="AS239" s="115"/>
      <c r="AT239" s="112"/>
      <c r="AU239" s="115"/>
      <c r="AV239" s="112"/>
      <c r="AW239" s="115"/>
      <c r="AX239" s="112"/>
      <c r="AY239" s="115"/>
      <c r="AZ239" s="112"/>
      <c r="BA239" s="115"/>
      <c r="BB239" s="112"/>
      <c r="BC239" s="115"/>
    </row>
    <row r="240" spans="1:55">
      <c r="B240" s="358"/>
      <c r="C240" s="346"/>
      <c r="D240" s="220"/>
      <c r="E240" s="220"/>
      <c r="F240" s="220"/>
      <c r="G240" s="220"/>
      <c r="H240" s="220"/>
      <c r="I240" s="220"/>
      <c r="J240" s="220"/>
      <c r="K240" s="220"/>
      <c r="L240" s="220"/>
      <c r="M240" s="220"/>
      <c r="N240" s="220"/>
      <c r="O240" s="220"/>
      <c r="P240" s="220"/>
      <c r="Q240" s="220"/>
      <c r="R240" s="220"/>
      <c r="S240" s="220"/>
      <c r="T240" s="288"/>
      <c r="U240" s="284"/>
      <c r="V240" s="220"/>
      <c r="W240" s="220"/>
      <c r="X240" s="220"/>
      <c r="Y240" s="220"/>
      <c r="Z240" s="220"/>
      <c r="AA240" s="220"/>
      <c r="AB240" s="220"/>
      <c r="AC240" s="220"/>
      <c r="AD240" s="220"/>
      <c r="AE240" s="220"/>
      <c r="AF240" s="220"/>
      <c r="AG240" s="220"/>
      <c r="AH240" s="220"/>
      <c r="AI240" s="220"/>
      <c r="AJ240" s="220"/>
      <c r="AK240" s="220"/>
      <c r="AL240" s="112"/>
      <c r="AM240" s="115"/>
      <c r="AN240" s="112"/>
      <c r="AO240" s="115"/>
      <c r="AP240" s="112"/>
      <c r="AQ240" s="115"/>
      <c r="AR240" s="112"/>
      <c r="AS240" s="115"/>
      <c r="AT240" s="112"/>
      <c r="AU240" s="115"/>
      <c r="AV240" s="112"/>
      <c r="AW240" s="115"/>
      <c r="AX240" s="112"/>
      <c r="AY240" s="115"/>
      <c r="AZ240" s="112"/>
      <c r="BA240" s="115"/>
      <c r="BB240" s="112"/>
      <c r="BC240" s="115"/>
    </row>
    <row r="241" spans="2:55" s="101" customFormat="1">
      <c r="B241" s="358"/>
      <c r="C241" s="344">
        <v>0.66666666666666663</v>
      </c>
      <c r="D241" s="219"/>
      <c r="E241" s="219"/>
      <c r="F241" s="219"/>
      <c r="G241" s="219"/>
      <c r="H241" s="219"/>
      <c r="I241" s="219"/>
      <c r="J241" s="219"/>
      <c r="K241" s="219"/>
      <c r="L241" s="219"/>
      <c r="M241" s="219"/>
      <c r="N241" s="219"/>
      <c r="O241" s="219"/>
      <c r="P241" s="219"/>
      <c r="Q241" s="219"/>
      <c r="R241" s="219"/>
      <c r="S241" s="219"/>
      <c r="T241" s="287"/>
      <c r="U241" s="283"/>
      <c r="V241" s="219"/>
      <c r="W241" s="219"/>
      <c r="X241" s="219"/>
      <c r="Y241" s="219"/>
      <c r="Z241" s="219"/>
      <c r="AA241" s="219"/>
      <c r="AB241" s="219"/>
      <c r="AC241" s="219"/>
      <c r="AD241" s="219"/>
      <c r="AE241" s="219"/>
      <c r="AF241" s="219"/>
      <c r="AG241" s="219"/>
      <c r="AH241" s="219"/>
      <c r="AI241" s="219"/>
      <c r="AJ241" s="219"/>
      <c r="AK241" s="219"/>
      <c r="AL241" s="118"/>
      <c r="AM241" s="135"/>
      <c r="AN241" s="118"/>
      <c r="AO241" s="135"/>
      <c r="AP241" s="118"/>
      <c r="AQ241" s="135"/>
      <c r="AR241" s="118"/>
      <c r="AS241" s="135"/>
      <c r="AT241" s="118"/>
      <c r="AU241" s="135"/>
      <c r="AV241" s="118"/>
      <c r="AW241" s="135"/>
      <c r="AX241" s="118"/>
      <c r="AY241" s="135"/>
      <c r="AZ241" s="118"/>
      <c r="BA241" s="135"/>
      <c r="BB241" s="118"/>
      <c r="BC241" s="135"/>
    </row>
    <row r="242" spans="2:55">
      <c r="B242" s="358"/>
      <c r="C242" s="345"/>
      <c r="D242" s="220"/>
      <c r="E242" s="220"/>
      <c r="F242" s="220"/>
      <c r="G242" s="220"/>
      <c r="H242" s="220"/>
      <c r="I242" s="220"/>
      <c r="J242" s="220"/>
      <c r="K242" s="220"/>
      <c r="L242" s="220"/>
      <c r="M242" s="220"/>
      <c r="N242" s="220"/>
      <c r="O242" s="220"/>
      <c r="P242" s="220"/>
      <c r="Q242" s="220"/>
      <c r="R242" s="220"/>
      <c r="S242" s="220"/>
      <c r="T242" s="288"/>
      <c r="U242" s="284"/>
      <c r="V242" s="220"/>
      <c r="W242" s="220"/>
      <c r="X242" s="220"/>
      <c r="Y242" s="220"/>
      <c r="Z242" s="220"/>
      <c r="AA242" s="220"/>
      <c r="AB242" s="220"/>
      <c r="AC242" s="220"/>
      <c r="AD242" s="220"/>
      <c r="AE242" s="220"/>
      <c r="AF242" s="220"/>
      <c r="AG242" s="220"/>
      <c r="AH242" s="220"/>
      <c r="AI242" s="220"/>
      <c r="AJ242" s="220"/>
      <c r="AK242" s="220"/>
      <c r="AL242" s="112"/>
      <c r="AM242" s="115"/>
      <c r="AN242" s="112"/>
      <c r="AO242" s="115"/>
      <c r="AP242" s="112"/>
      <c r="AQ242" s="115"/>
      <c r="AR242" s="112"/>
      <c r="AS242" s="115"/>
      <c r="AT242" s="112"/>
      <c r="AU242" s="115"/>
      <c r="AV242" s="112"/>
      <c r="AW242" s="115"/>
      <c r="AX242" s="112"/>
      <c r="AY242" s="115"/>
      <c r="AZ242" s="112"/>
      <c r="BA242" s="115"/>
      <c r="BB242" s="112"/>
      <c r="BC242" s="115"/>
    </row>
    <row r="243" spans="2:55" ht="15" thickBot="1">
      <c r="B243" s="358"/>
      <c r="C243" s="351"/>
      <c r="D243" s="220"/>
      <c r="E243" s="220"/>
      <c r="F243" s="220"/>
      <c r="G243" s="220"/>
      <c r="H243" s="220"/>
      <c r="I243" s="220"/>
      <c r="J243" s="220"/>
      <c r="K243" s="220"/>
      <c r="L243" s="220"/>
      <c r="M243" s="220"/>
      <c r="N243" s="220"/>
      <c r="O243" s="220"/>
      <c r="P243" s="220"/>
      <c r="Q243" s="220"/>
      <c r="R243" s="220"/>
      <c r="S243" s="220"/>
      <c r="T243" s="288"/>
      <c r="U243" s="284"/>
      <c r="V243" s="220"/>
      <c r="W243" s="220"/>
      <c r="X243" s="220"/>
      <c r="Y243" s="220"/>
      <c r="Z243" s="220"/>
      <c r="AA243" s="220"/>
      <c r="AB243" s="220"/>
      <c r="AC243" s="220"/>
      <c r="AD243" s="220"/>
      <c r="AE243" s="220"/>
      <c r="AF243" s="220"/>
      <c r="AG243" s="220"/>
      <c r="AH243" s="220"/>
      <c r="AI243" s="220"/>
      <c r="AJ243" s="220"/>
      <c r="AK243" s="220"/>
      <c r="AL243" s="112"/>
      <c r="AM243" s="115"/>
      <c r="AN243" s="112"/>
      <c r="AO243" s="115"/>
      <c r="AP243" s="112"/>
      <c r="AQ243" s="115"/>
      <c r="AR243" s="112"/>
      <c r="AS243" s="115"/>
      <c r="AT243" s="112"/>
      <c r="AU243" s="115"/>
      <c r="AV243" s="112"/>
      <c r="AW243" s="115"/>
      <c r="AX243" s="112"/>
      <c r="AY243" s="115"/>
      <c r="AZ243" s="112"/>
      <c r="BA243" s="115"/>
      <c r="BB243" s="112"/>
      <c r="BC243" s="115"/>
    </row>
    <row r="244" spans="2:55" ht="15" thickTop="1">
      <c r="AF244" s="238"/>
      <c r="AG244" s="238"/>
    </row>
  </sheetData>
  <mergeCells count="112">
    <mergeCell ref="AX1:AY1"/>
    <mergeCell ref="AZ1:BA1"/>
    <mergeCell ref="BB1:BC1"/>
    <mergeCell ref="N1:O1"/>
    <mergeCell ref="P1:Q1"/>
    <mergeCell ref="C109:C111"/>
    <mergeCell ref="C78:C80"/>
    <mergeCell ref="C81:C83"/>
    <mergeCell ref="C84:C86"/>
    <mergeCell ref="C87:C89"/>
    <mergeCell ref="C96:C98"/>
    <mergeCell ref="C99:C101"/>
    <mergeCell ref="C103:C105"/>
    <mergeCell ref="C106:C108"/>
    <mergeCell ref="C47:C49"/>
    <mergeCell ref="C50:C52"/>
    <mergeCell ref="C53:C55"/>
    <mergeCell ref="C56:C58"/>
    <mergeCell ref="C60:C62"/>
    <mergeCell ref="C63:C65"/>
    <mergeCell ref="C66:C68"/>
    <mergeCell ref="B4:B46"/>
    <mergeCell ref="C1:C3"/>
    <mergeCell ref="B1:B3"/>
    <mergeCell ref="F1:G1"/>
    <mergeCell ref="J1:K1"/>
    <mergeCell ref="C75:C77"/>
    <mergeCell ref="AR1:AS1"/>
    <mergeCell ref="AT1:AU1"/>
    <mergeCell ref="AV1:AW1"/>
    <mergeCell ref="C69:C71"/>
    <mergeCell ref="C72:C74"/>
    <mergeCell ref="B47:B89"/>
    <mergeCell ref="B219:B243"/>
    <mergeCell ref="C219:C221"/>
    <mergeCell ref="C222:C224"/>
    <mergeCell ref="C225:C227"/>
    <mergeCell ref="C228:C230"/>
    <mergeCell ref="C232:C234"/>
    <mergeCell ref="C235:C237"/>
    <mergeCell ref="C238:C240"/>
    <mergeCell ref="C241:C243"/>
    <mergeCell ref="C115:C117"/>
    <mergeCell ref="C118:C120"/>
    <mergeCell ref="AH1:AI1"/>
    <mergeCell ref="AJ1:AK1"/>
    <mergeCell ref="AP1:AQ1"/>
    <mergeCell ref="X1:Y1"/>
    <mergeCell ref="Z1:AA1"/>
    <mergeCell ref="AD1:AE1"/>
    <mergeCell ref="T1:U1"/>
    <mergeCell ref="D1:E1"/>
    <mergeCell ref="C112:C114"/>
    <mergeCell ref="AB1:AC1"/>
    <mergeCell ref="AF1:AG1"/>
    <mergeCell ref="AL1:AM1"/>
    <mergeCell ref="AN1:AO1"/>
    <mergeCell ref="H1:I1"/>
    <mergeCell ref="L1:M1"/>
    <mergeCell ref="R1:S1"/>
    <mergeCell ref="V1:W1"/>
    <mergeCell ref="B133:B175"/>
    <mergeCell ref="C142:C144"/>
    <mergeCell ref="C146:C148"/>
    <mergeCell ref="C149:C151"/>
    <mergeCell ref="C152:C154"/>
    <mergeCell ref="C155:C157"/>
    <mergeCell ref="C158:C160"/>
    <mergeCell ref="C161:C163"/>
    <mergeCell ref="C164:C166"/>
    <mergeCell ref="C167:C169"/>
    <mergeCell ref="C170:C172"/>
    <mergeCell ref="C173:C175"/>
    <mergeCell ref="C136:C138"/>
    <mergeCell ref="C139:C141"/>
    <mergeCell ref="B90:B132"/>
    <mergeCell ref="B176:B218"/>
    <mergeCell ref="C4:C6"/>
    <mergeCell ref="C7:C9"/>
    <mergeCell ref="C10:C12"/>
    <mergeCell ref="C13:C15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90:C92"/>
    <mergeCell ref="C93:C95"/>
    <mergeCell ref="C121:C123"/>
    <mergeCell ref="C124:C126"/>
    <mergeCell ref="C127:C129"/>
    <mergeCell ref="C130:C132"/>
    <mergeCell ref="C133:C135"/>
    <mergeCell ref="C176:C178"/>
    <mergeCell ref="C179:C181"/>
    <mergeCell ref="C182:C184"/>
    <mergeCell ref="C185:C187"/>
    <mergeCell ref="C189:C191"/>
    <mergeCell ref="C192:C194"/>
    <mergeCell ref="C195:C197"/>
    <mergeCell ref="C213:C215"/>
    <mergeCell ref="C216:C218"/>
    <mergeCell ref="C198:C200"/>
    <mergeCell ref="C201:C203"/>
    <mergeCell ref="C204:C206"/>
    <mergeCell ref="C207:C209"/>
    <mergeCell ref="C210:C212"/>
  </mergeCells>
  <conditionalFormatting sqref="A5:A6 A8:A9 A11:A12 A14:A15 A18:A19 A21:A22 A24:A25 A27:A28 A30:A31 A33:A34 A36:A37 A39:A40 A42:A43 A45:A46 A48:A49 A51:A52 A54:A55 A57:A58 A61:A62 A64:A65 A67:A68 A70:A71 A73:A74 A76:A77 A79:A80 A82:A83 A85:A86 A88:A89 A91:A92 A94:A95 A97:A98 A100:A101 A104:A105 A107:A108 A110:A111 A113:A114 A116:A117 A119:A120 A122:A123 A125:A126 A128:A129 A131:A132 A141 A143:A144 A147:A148 A150:A151 A153:A154 A156:A157 A159:A160 A162:A163 A165:A166 A168:A169 A171:A172 A174:A175 A177:A178 A180:A181 A183:A184 A186:A187 A189:A191 A193:A194 A196:A197 A199:A200 A202:A203 A205:A206 A208:A209 A211:A212 A214:A215 A217:A218 A220:A221 A223:A224 A226:A227 A229:A230 A233:A234 A236:A237 A239:A240 A242:A243">
    <cfRule type="cellIs" dxfId="3" priority="11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37" fitToWidth="3" fitToHeight="3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8"/>
  <sheetViews>
    <sheetView zoomScale="55" zoomScaleNormal="55" workbookViewId="0">
      <selection activeCell="A2" sqref="A2"/>
    </sheetView>
  </sheetViews>
  <sheetFormatPr defaultRowHeight="15.75"/>
  <cols>
    <col min="1" max="1" width="15.77734375" customWidth="1"/>
    <col min="2" max="2" width="7.33203125" style="8" customWidth="1"/>
    <col min="3" max="8" width="35.77734375" customWidth="1"/>
    <col min="9" max="9" width="5.21875" bestFit="1" customWidth="1"/>
    <col min="10" max="10" width="31.21875" bestFit="1" customWidth="1"/>
  </cols>
  <sheetData>
    <row r="1" spans="1:10" s="7" customFormat="1" ht="38.25" customHeight="1" thickBot="1">
      <c r="A1" s="95" t="s">
        <v>741</v>
      </c>
      <c r="B1" s="377" t="e">
        <f>"Sayın: "&amp;VLOOKUP(A2,Hoca!B2:C88,2,0)</f>
        <v>#N/A</v>
      </c>
      <c r="C1" s="377"/>
      <c r="D1" s="377"/>
      <c r="E1" s="7" t="str">
        <f ca="1">"Normal öğretim: "&amp;(COUNTIF(C3:G11,"="&amp;"*"&amp;"-"&amp;"*")-COUNTIF(C3:G11,"="&amp;"*"&amp;"iö"&amp;"*"))</f>
        <v>Normal öğretim: 17</v>
      </c>
      <c r="F1" s="7" t="str">
        <f ca="1">"İkinci Öğretim:  "&amp;(COUNTIF(C3:H17,"="&amp;"*"&amp;"iö"&amp;"*"))</f>
        <v>İkinci Öğretim:  0</v>
      </c>
      <c r="G1" s="7" t="str">
        <f ca="1">"Toplam Ders Saati:  "&amp;(40-COUNTBLANK(C3:G11)+30-COUNTBLANK(C12:G17)+8-COUNTBLANK(H3:H11))</f>
        <v>Toplam Ders Saati:  11</v>
      </c>
      <c r="H1" s="7" t="s">
        <v>97</v>
      </c>
    </row>
    <row r="2" spans="1:10" s="7" customFormat="1" ht="24.95" customHeight="1" thickBot="1">
      <c r="A2" s="90" t="str">
        <f>IF(AND(A1&gt;0,A1&lt;70),VLOOKUP(A1,Hoca!A1:B102,2,FALSE),A1)</f>
        <v>sezer</v>
      </c>
      <c r="B2" s="16"/>
      <c r="C2" s="87" t="s">
        <v>2</v>
      </c>
      <c r="D2" s="88" t="s">
        <v>3</v>
      </c>
      <c r="E2" s="88" t="s">
        <v>4</v>
      </c>
      <c r="F2" s="88" t="s">
        <v>5</v>
      </c>
      <c r="G2" s="89" t="s">
        <v>6</v>
      </c>
      <c r="H2" s="89" t="s">
        <v>41</v>
      </c>
    </row>
    <row r="3" spans="1:10" ht="50.1" customHeight="1">
      <c r="A3" s="10"/>
      <c r="B3" s="11" t="s">
        <v>290</v>
      </c>
      <c r="C3" s="60" t="str">
        <f ca="1">INDIRECT("Kişisel!"&amp;ADDRESS(ROW($C3)*3-6,3))</f>
        <v/>
      </c>
      <c r="D3" s="61" t="str">
        <f ca="1">INDIRECT("Kişisel!"&amp;ADDRESS(ROW($C3)*3-6+43,3))</f>
        <v>İÇ 2-METRAJ VE KEŞİF BİLGİSİ/ (8)</v>
      </c>
      <c r="E3" s="61" t="str">
        <f ca="1">INDIRECT("Kişisel!"&amp;ADDRESS(ROW($C3)*3-6+86,3))</f>
        <v>TRN1-Akademik Danışmanlık/ (14)TRN2-Akademik Danışmanlık/ (14)</v>
      </c>
      <c r="F3" s="61" t="str">
        <f ca="1">INDIRECT("Kişisel!"&amp;ADDRESS(ROW($C3)*3-6+86+43,3))</f>
        <v/>
      </c>
      <c r="G3" s="62" t="str">
        <f ca="1">INDIRECT("Kişisel!"&amp;ADDRESS(ROW($C3)*3-6+86+86,3))</f>
        <v/>
      </c>
      <c r="H3" s="62" t="str">
        <f ca="1">INDIRECT("Kişisel!"&amp;ADDRESS(ROW($C3)*3-6+86+86+43,3))</f>
        <v/>
      </c>
      <c r="I3" t="s">
        <v>45</v>
      </c>
      <c r="J3" t="s">
        <v>12</v>
      </c>
    </row>
    <row r="4" spans="1:10" ht="50.1" customHeight="1">
      <c r="A4" s="7"/>
      <c r="B4" s="12" t="s">
        <v>291</v>
      </c>
      <c r="C4" s="60" t="str">
        <f t="shared" ref="C4:C6" ca="1" si="0">INDIRECT("Kişisel!"&amp;ADDRESS(ROW($C4)*3-6,3))</f>
        <v>TRN1-İçsel Tarım Mekanizasyonu/ (14)</v>
      </c>
      <c r="D4" s="71" t="str">
        <f ca="1">INDIRECT("Kişisel!"&amp;ADDRESS(ROW($C4)*3-6+43,3))</f>
        <v>İÇ 2-METRAJ VE KEŞİF BİLGİSİ/ (8)</v>
      </c>
      <c r="E4" s="71" t="str">
        <f ca="1">INDIRECT("Kişisel!"&amp;ADDRESS(ROW($C4)*3-6+86,3))</f>
        <v>MKN2-Ürün İşleme Tekniği ve Makineleri/ (9 / 21)TRN2-Ürün İşleme Tekniği ve Makineleri/ (16)</v>
      </c>
      <c r="F4" s="71" t="str">
        <f ca="1">INDIRECT("Kişisel!"&amp;ADDRESS(ROW($C4)*3-6+86+43,3))</f>
        <v/>
      </c>
      <c r="G4" s="72" t="str">
        <f ca="1">INDIRECT("Kişisel!"&amp;ADDRESS(ROW($C4)*3-6+86+86,3))</f>
        <v/>
      </c>
      <c r="H4" s="72" t="str">
        <f ca="1">INDIRECT("Kişisel!"&amp;ADDRESS(ROW($C4)*3-6+86+86+43,3))</f>
        <v/>
      </c>
      <c r="I4" t="s">
        <v>46</v>
      </c>
      <c r="J4" t="s">
        <v>8</v>
      </c>
    </row>
    <row r="5" spans="1:10" ht="50.1" customHeight="1">
      <c r="B5" s="12" t="s">
        <v>292</v>
      </c>
      <c r="C5" s="60" t="str">
        <f t="shared" ca="1" si="0"/>
        <v>TRN1-İçsel Tarım Mekanizasyonu/ (14)</v>
      </c>
      <c r="D5" s="71" t="str">
        <f ca="1">INDIRECT("Kişisel!"&amp;ADDRESS(ROW($C5)*3-6+43,3))</f>
        <v>İÇ 2-METRAJ VE KEŞİF BİLGİSİ/ (8)</v>
      </c>
      <c r="E5" s="71" t="str">
        <f ca="1">INDIRECT("Kişisel!"&amp;ADDRESS(ROW($C5)*3-6+86,3))</f>
        <v>MKN2-Ürün İşleme Tekniği ve Makineleri / HASSAS TARIM TEKNOLOJİLERİ/ (9 / 21)</v>
      </c>
      <c r="F5" s="71" t="str">
        <f ca="1">INDIRECT("Kişisel!"&amp;ADDRESS(ROW($C5)*3-6+86+43,3))</f>
        <v/>
      </c>
      <c r="G5" s="72" t="str">
        <f ca="1">INDIRECT("Kişisel!"&amp;ADDRESS(ROW($C5)*3-6+86+86,3))</f>
        <v/>
      </c>
      <c r="H5" s="72" t="str">
        <f ca="1">INDIRECT("Kişisel!"&amp;ADDRESS(ROW($C5)*3-6+86+86+43,3))</f>
        <v/>
      </c>
      <c r="I5" t="s">
        <v>47</v>
      </c>
      <c r="J5" t="s">
        <v>81</v>
      </c>
    </row>
    <row r="6" spans="1:10" ht="50.1" customHeight="1">
      <c r="B6" s="12" t="s">
        <v>293</v>
      </c>
      <c r="C6" s="60" t="str">
        <f t="shared" ca="1" si="0"/>
        <v>TRN1-İçsel Tarım Mekanizasyonu/ (14)</v>
      </c>
      <c r="D6" s="71" t="str">
        <f ca="1">INDIRECT("Kişisel!"&amp;ADDRESS(ROW($C6)*3-6+43,3))</f>
        <v/>
      </c>
      <c r="E6" s="71" t="str">
        <f ca="1">INDIRECT("Kişisel!"&amp;ADDRESS(ROW($C6)*3-6+86,3))</f>
        <v>MKN2-Ürün İşleme Tekniği ve Makineleri / HASSAS TARIM TEKNOLOJİLERİ/ (9 / 21)</v>
      </c>
      <c r="F6" s="71" t="str">
        <f ca="1">INDIRECT("Kişisel!"&amp;ADDRESS(ROW($C6)*3-6+86+43,3))</f>
        <v/>
      </c>
      <c r="G6" s="72" t="str">
        <f ca="1">INDIRECT("Kişisel!"&amp;ADDRESS(ROW($C6)*3-6+86+86,3))</f>
        <v/>
      </c>
      <c r="H6" s="72" t="str">
        <f ca="1">INDIRECT("Kişisel!"&amp;ADDRESS(ROW($C6)*3-6+86+86+43,3))</f>
        <v/>
      </c>
      <c r="I6" t="s">
        <v>48</v>
      </c>
      <c r="J6" t="s">
        <v>82</v>
      </c>
    </row>
    <row r="7" spans="1:10" ht="27" customHeight="1">
      <c r="B7" s="13">
        <v>0.5</v>
      </c>
      <c r="C7" s="73"/>
      <c r="D7" s="74"/>
      <c r="E7" s="74"/>
      <c r="F7" s="74"/>
      <c r="G7" s="75"/>
      <c r="H7" s="75"/>
      <c r="I7" t="s">
        <v>49</v>
      </c>
      <c r="J7" t="s">
        <v>83</v>
      </c>
    </row>
    <row r="8" spans="1:10" ht="50.1" customHeight="1">
      <c r="B8" s="12" t="s">
        <v>13</v>
      </c>
      <c r="C8" s="60" t="str">
        <f t="shared" ref="C8:C17" ca="1" si="1">INDIRECT("Kişisel!"&amp;ADDRESS(ROW($C8)*3-8,3))</f>
        <v/>
      </c>
      <c r="D8" s="71" t="str">
        <f t="shared" ref="D8:D17" ca="1" si="2">INDIRECT("Kişisel!"&amp;ADDRESS(ROW($C8)*3-8+43,3))</f>
        <v>TRN2-Tarım Makineleri ve Tatbikatı/ (14)</v>
      </c>
      <c r="E8" s="71" t="str">
        <f t="shared" ref="E8:E17" ca="1" si="3">INDIRECT("Kişisel!"&amp;ADDRESS(ROW($C8)*3-8+86,3))</f>
        <v/>
      </c>
      <c r="F8" s="71" t="str">
        <f t="shared" ref="F8:F17" ca="1" si="4">INDIRECT("Kişisel!"&amp;ADDRESS(ROW($C8)*3-8+86+43,3))</f>
        <v/>
      </c>
      <c r="G8" s="72" t="str">
        <f t="shared" ref="G8:G17" ca="1" si="5">INDIRECT("Kişisel!"&amp;ADDRESS(ROW($C8)*3-8+86+86,3))</f>
        <v/>
      </c>
      <c r="H8" s="72" t="str">
        <f ca="1">INDIRECT("Kişisel!"&amp;ADDRESS(ROW($C8)*3-8+86+86+43,3))</f>
        <v/>
      </c>
      <c r="I8" t="s">
        <v>50</v>
      </c>
      <c r="J8" t="s">
        <v>84</v>
      </c>
    </row>
    <row r="9" spans="1:10" ht="50.1" customHeight="1">
      <c r="B9" s="12" t="s">
        <v>14</v>
      </c>
      <c r="C9" s="76" t="str">
        <f t="shared" ca="1" si="1"/>
        <v/>
      </c>
      <c r="D9" s="71" t="str">
        <f t="shared" ca="1" si="2"/>
        <v>TRN2-Tarım Makineleri ve Tatbikatı/ (14)</v>
      </c>
      <c r="E9" s="71" t="str">
        <f t="shared" ca="1" si="3"/>
        <v/>
      </c>
      <c r="F9" s="71" t="str">
        <f t="shared" ca="1" si="4"/>
        <v/>
      </c>
      <c r="G9" s="72" t="str">
        <f t="shared" ca="1" si="5"/>
        <v/>
      </c>
      <c r="H9" s="72" t="str">
        <f ca="1">INDIRECT("Kişisel!"&amp;ADDRESS(ROW($C9)*3-8+86+86+43,3))</f>
        <v/>
      </c>
      <c r="I9" t="s">
        <v>51</v>
      </c>
      <c r="J9" t="s">
        <v>92</v>
      </c>
    </row>
    <row r="10" spans="1:10" ht="50.1" customHeight="1">
      <c r="B10" s="12" t="s">
        <v>15</v>
      </c>
      <c r="C10" s="76" t="str">
        <f t="shared" ca="1" si="1"/>
        <v/>
      </c>
      <c r="D10" s="71" t="str">
        <f t="shared" ca="1" si="2"/>
        <v>TRN2-Tarım Makineleri ve Tatbikatı/ (14)</v>
      </c>
      <c r="E10" s="71" t="str">
        <f t="shared" ca="1" si="3"/>
        <v>TRN1-Tarımda Enerji ve Çevre/ (14)</v>
      </c>
      <c r="F10" s="71" t="str">
        <f t="shared" ca="1" si="4"/>
        <v/>
      </c>
      <c r="G10" s="72" t="str">
        <f t="shared" ca="1" si="5"/>
        <v/>
      </c>
      <c r="H10" s="72" t="str">
        <f ca="1">INDIRECT("Kişisel!"&amp;ADDRESS(ROW($C10)*3-8+86+86+43,3))</f>
        <v/>
      </c>
      <c r="I10" t="s">
        <v>69</v>
      </c>
      <c r="J10" t="s">
        <v>93</v>
      </c>
    </row>
    <row r="11" spans="1:10" ht="50.1" customHeight="1" thickBot="1">
      <c r="B11" s="17" t="s">
        <v>16</v>
      </c>
      <c r="C11" s="77" t="str">
        <f t="shared" ca="1" si="1"/>
        <v/>
      </c>
      <c r="D11" s="78" t="str">
        <f t="shared" ca="1" si="2"/>
        <v>TRN2-Tarım Makineleri ve Tatbikatı/ (14)</v>
      </c>
      <c r="E11" s="78" t="str">
        <f t="shared" ca="1" si="3"/>
        <v>TRN1-Tarımda Enerji ve Çevre/ (14)</v>
      </c>
      <c r="F11" s="78" t="str">
        <f t="shared" ca="1" si="4"/>
        <v>İÇ 1-AKADEMİK DANIŞMANLIK/ (8)</v>
      </c>
      <c r="G11" s="79" t="str">
        <f t="shared" ca="1" si="5"/>
        <v/>
      </c>
      <c r="H11" s="79" t="str">
        <f ca="1">INDIRECT("Kişisel!"&amp;ADDRESS(ROW($C11)*3-8+86+86+43,3))</f>
        <v/>
      </c>
      <c r="I11" t="s">
        <v>53</v>
      </c>
      <c r="J11" t="s">
        <v>85</v>
      </c>
    </row>
    <row r="12" spans="1:10" ht="50.1" customHeight="1" thickTop="1">
      <c r="B12" s="18" t="s">
        <v>17</v>
      </c>
      <c r="C12" s="80" t="str">
        <f t="shared" ca="1" si="1"/>
        <v/>
      </c>
      <c r="D12" s="81" t="str">
        <f t="shared" ca="1" si="2"/>
        <v/>
      </c>
      <c r="E12" s="81" t="str">
        <f t="shared" ca="1" si="3"/>
        <v/>
      </c>
      <c r="F12" s="81" t="str">
        <f t="shared" ca="1" si="4"/>
        <v/>
      </c>
      <c r="G12" s="82" t="str">
        <f t="shared" ca="1" si="5"/>
        <v/>
      </c>
      <c r="H12" s="83"/>
      <c r="I12" t="s">
        <v>100</v>
      </c>
      <c r="J12" t="s">
        <v>101</v>
      </c>
    </row>
    <row r="13" spans="1:10" ht="50.1" customHeight="1">
      <c r="B13" s="14" t="s">
        <v>18</v>
      </c>
      <c r="C13" s="76" t="str">
        <f t="shared" ca="1" si="1"/>
        <v/>
      </c>
      <c r="D13" s="71" t="str">
        <f t="shared" ca="1" si="2"/>
        <v/>
      </c>
      <c r="E13" s="71" t="str">
        <f t="shared" ca="1" si="3"/>
        <v/>
      </c>
      <c r="F13" s="71" t="str">
        <f t="shared" ca="1" si="4"/>
        <v/>
      </c>
      <c r="G13" s="72" t="str">
        <f t="shared" ca="1" si="5"/>
        <v/>
      </c>
      <c r="H13" s="84"/>
      <c r="I13" t="s">
        <v>74</v>
      </c>
      <c r="J13" t="s">
        <v>86</v>
      </c>
    </row>
    <row r="14" spans="1:10" ht="50.1" customHeight="1">
      <c r="B14" s="14" t="s">
        <v>19</v>
      </c>
      <c r="C14" s="76" t="str">
        <f t="shared" ca="1" si="1"/>
        <v/>
      </c>
      <c r="D14" s="71" t="str">
        <f t="shared" ca="1" si="2"/>
        <v/>
      </c>
      <c r="E14" s="71" t="str">
        <f t="shared" ca="1" si="3"/>
        <v/>
      </c>
      <c r="F14" s="71" t="str">
        <f t="shared" ca="1" si="4"/>
        <v/>
      </c>
      <c r="G14" s="72" t="str">
        <f t="shared" ca="1" si="5"/>
        <v/>
      </c>
      <c r="H14" s="84"/>
      <c r="I14" t="s">
        <v>71</v>
      </c>
      <c r="J14" t="s">
        <v>87</v>
      </c>
    </row>
    <row r="15" spans="1:10" ht="50.1" customHeight="1">
      <c r="B15" s="14" t="s">
        <v>20</v>
      </c>
      <c r="C15" s="76" t="str">
        <f t="shared" ca="1" si="1"/>
        <v/>
      </c>
      <c r="D15" s="71" t="str">
        <f t="shared" ca="1" si="2"/>
        <v/>
      </c>
      <c r="E15" s="71" t="str">
        <f t="shared" ca="1" si="3"/>
        <v/>
      </c>
      <c r="F15" s="71" t="str">
        <f t="shared" ca="1" si="4"/>
        <v/>
      </c>
      <c r="G15" s="72" t="str">
        <f t="shared" ca="1" si="5"/>
        <v/>
      </c>
      <c r="H15" s="84"/>
      <c r="I15" t="s">
        <v>52</v>
      </c>
      <c r="J15" t="s">
        <v>88</v>
      </c>
    </row>
    <row r="16" spans="1:10" ht="50.1" customHeight="1">
      <c r="B16" s="14" t="s">
        <v>21</v>
      </c>
      <c r="C16" s="76" t="str">
        <f t="shared" ca="1" si="1"/>
        <v/>
      </c>
      <c r="D16" s="71" t="str">
        <f t="shared" ca="1" si="2"/>
        <v/>
      </c>
      <c r="E16" s="71" t="str">
        <f t="shared" ca="1" si="3"/>
        <v/>
      </c>
      <c r="F16" s="71" t="str">
        <f t="shared" ca="1" si="4"/>
        <v/>
      </c>
      <c r="G16" s="72" t="str">
        <f t="shared" ca="1" si="5"/>
        <v/>
      </c>
      <c r="H16" s="84"/>
      <c r="I16" t="s">
        <v>73</v>
      </c>
      <c r="J16" t="s">
        <v>91</v>
      </c>
    </row>
    <row r="17" spans="2:10" ht="50.1" customHeight="1" thickBot="1">
      <c r="B17" s="15" t="s">
        <v>22</v>
      </c>
      <c r="C17" s="76" t="str">
        <f t="shared" ca="1" si="1"/>
        <v/>
      </c>
      <c r="D17" s="85" t="str">
        <f t="shared" ca="1" si="2"/>
        <v/>
      </c>
      <c r="E17" s="85" t="str">
        <f t="shared" ca="1" si="3"/>
        <v/>
      </c>
      <c r="F17" s="85" t="str">
        <f t="shared" ca="1" si="4"/>
        <v/>
      </c>
      <c r="G17" s="86" t="str">
        <f t="shared" ca="1" si="5"/>
        <v/>
      </c>
      <c r="H17" s="84"/>
      <c r="I17" t="s">
        <v>70</v>
      </c>
      <c r="J17" t="s">
        <v>89</v>
      </c>
    </row>
    <row r="18" spans="2:10">
      <c r="D18" s="3" t="s">
        <v>10</v>
      </c>
      <c r="E18" s="4">
        <f ca="1">TODAY()</f>
        <v>45162</v>
      </c>
      <c r="F18" s="2" t="s">
        <v>9</v>
      </c>
      <c r="I18" t="s">
        <v>72</v>
      </c>
      <c r="J18" t="s">
        <v>90</v>
      </c>
    </row>
  </sheetData>
  <sheetProtection sheet="1" objects="1" scenarios="1"/>
  <mergeCells count="1">
    <mergeCell ref="B1:D1"/>
  </mergeCells>
  <conditionalFormatting sqref="H3:H6 D8:H17 C9:C17">
    <cfRule type="containsText" dxfId="2" priority="2" operator="containsText" text="iö">
      <formula>NOT(ISERROR(SEARCH("iö",C3)))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1"/>
  <sheetViews>
    <sheetView zoomScale="55" zoomScaleNormal="55" workbookViewId="0">
      <selection activeCell="D30" sqref="D30"/>
    </sheetView>
  </sheetViews>
  <sheetFormatPr defaultColWidth="20.109375" defaultRowHeight="18"/>
  <cols>
    <col min="1" max="1" width="4.88671875" style="1" customWidth="1"/>
    <col min="2" max="2" width="4.44140625" style="1" customWidth="1"/>
    <col min="3" max="3" width="7.6640625" style="33" customWidth="1"/>
    <col min="4" max="8" width="28.77734375" customWidth="1"/>
    <col min="9" max="9" width="20.77734375" customWidth="1"/>
    <col min="10" max="10" width="3.5546875" bestFit="1" customWidth="1"/>
    <col min="11" max="11" width="7.44140625" customWidth="1"/>
    <col min="12" max="12" width="14.6640625" bestFit="1" customWidth="1"/>
    <col min="13" max="13" width="34.44140625" customWidth="1"/>
    <col min="14" max="16" width="15.77734375" customWidth="1"/>
  </cols>
  <sheetData>
    <row r="1" spans="1:19">
      <c r="A1" s="390" t="s">
        <v>7</v>
      </c>
      <c r="B1" s="390"/>
      <c r="C1" s="390"/>
      <c r="D1" s="97">
        <v>1</v>
      </c>
      <c r="E1" s="91">
        <f>IF(AND(D1&gt;0,D1&lt;28),D1,VLOOKUP(UPPER(D1),K3:M18,3,FALSE))</f>
        <v>1</v>
      </c>
      <c r="F1" s="70"/>
      <c r="G1" s="70"/>
      <c r="H1" s="70"/>
      <c r="I1" s="70"/>
      <c r="J1" s="70"/>
      <c r="K1" s="70"/>
      <c r="L1" s="70"/>
    </row>
    <row r="2" spans="1:19" ht="18.75" thickBot="1">
      <c r="A2" s="19"/>
      <c r="B2" s="19"/>
      <c r="C2" s="30"/>
      <c r="D2" t="s">
        <v>110</v>
      </c>
      <c r="E2" s="70"/>
      <c r="F2" s="70"/>
      <c r="G2" s="70"/>
      <c r="H2" s="70"/>
      <c r="I2" s="70"/>
      <c r="J2" s="70"/>
      <c r="K2" s="70"/>
      <c r="L2" s="70"/>
    </row>
    <row r="3" spans="1:19" ht="21" thickBot="1">
      <c r="A3" s="389" t="str">
        <f ca="1">INDIRECT("Program!"&amp;ADDRESS(1,E1*2+2))&amp;" PROGRAMI"</f>
        <v>ELEKTRİK PROGRAMI</v>
      </c>
      <c r="B3" s="391" t="str">
        <f ca="1">INDIRECT("Program!"&amp;ADDRESS(2,$E$1*2+2))&amp;". Sınıf ("&amp;INDIRECT("Program!"&amp;ADDRESS(3,$E$1*2+2))&amp;" Nolu Derslik)"</f>
        <v>1. Sınıf (24 Nolu Derslik)</v>
      </c>
      <c r="C3" s="31"/>
      <c r="D3" s="302" t="s">
        <v>2</v>
      </c>
      <c r="E3" s="294" t="s">
        <v>3</v>
      </c>
      <c r="F3" s="294" t="s">
        <v>4</v>
      </c>
      <c r="G3" s="294" t="s">
        <v>5</v>
      </c>
      <c r="H3" s="295" t="s">
        <v>6</v>
      </c>
      <c r="I3" s="295" t="s">
        <v>41</v>
      </c>
      <c r="K3" s="91"/>
      <c r="L3" s="96">
        <v>1</v>
      </c>
      <c r="M3" s="91" t="str">
        <f>Program!D$1</f>
        <v>ELEKTRİK</v>
      </c>
    </row>
    <row r="4" spans="1:19" ht="45" customHeight="1">
      <c r="A4" s="389"/>
      <c r="B4" s="391"/>
      <c r="C4" s="386" t="s">
        <v>290</v>
      </c>
      <c r="D4" s="303" t="str">
        <f ca="1">IF(INDIRECT("Program!"&amp;ADDRESS(ROW(D4),$E$1*2+2))="","",INDIRECT("Program!"&amp;ADDRESS(ROW(D4),$E$1*2+2)))</f>
        <v/>
      </c>
      <c r="E4" s="304" t="str">
        <f ca="1">IF(INDIRECT("Program!"&amp;ADDRESS(ROW(E4)+43,$E$1*2+2))="","",INDIRECT("Program!"&amp;ADDRESS(ROW(E4)+43,$E$1*2+2)))</f>
        <v>Trafo ve Doğ.Ak.Mak.</v>
      </c>
      <c r="F4" s="305" t="str">
        <f ca="1">IF(INDIRECT("Program!"&amp;ADDRESS(ROW(F4)+86,$E$1*2+2))="","",INDIRECT("Program!"&amp;ADDRESS(ROW(F4)+86,$E$1*2+2)))</f>
        <v>Trafo ve Doğ.Ak.Mak.</v>
      </c>
      <c r="G4" s="4" t="str">
        <f ca="1">IF(INDIRECT("Program!"&amp;ADDRESS(ROW(G4)+86+43,$E$1*2+2))="","",INDIRECT("Program!"&amp;ADDRESS(ROW(G4)+86+43,$E$1*2+2)))</f>
        <v>Temel Elektronik</v>
      </c>
      <c r="H4" s="305" t="str">
        <f ca="1">IF(INDIRECT("Program!"&amp;ADDRESS(ROW(H4)+86+86,$E$1*2+2))="","",INDIRECT("Program!"&amp;ADDRESS(ROW(H4)+86+86,$E$1*2+2)))</f>
        <v/>
      </c>
      <c r="I4" s="153" t="str">
        <f ca="1">IF(INDIRECT("Program!"&amp;ADDRESS(ROW(I4)+86+86+43,$E$1*2+2))="","",INDIRECT("Program!"&amp;ADDRESS(ROW(I4)+43+86+86,$E$1*2+2)))</f>
        <v/>
      </c>
      <c r="K4" s="91"/>
      <c r="L4" s="96">
        <v>2</v>
      </c>
      <c r="M4" s="91" t="str">
        <f>Program!F$1</f>
        <v>MKN - MAKİNE PROG. ESKİ ÖĞRENCİLER</v>
      </c>
      <c r="N4" s="70"/>
      <c r="O4" s="70"/>
      <c r="P4" s="70"/>
      <c r="Q4" s="70"/>
      <c r="R4" s="70"/>
      <c r="S4" s="70"/>
    </row>
    <row r="5" spans="1:19" ht="39.950000000000003" customHeight="1">
      <c r="A5" s="389"/>
      <c r="B5" s="391"/>
      <c r="C5" s="386"/>
      <c r="D5" s="306" t="str">
        <f ca="1">IF(INDIRECT("Program!"&amp;ADDRESS(ROW(D5),$E$1*2+2))="","",INDIRECT("Program!"&amp;ADDRESS(ROW(D5),$E$1*2+2)))</f>
        <v/>
      </c>
      <c r="E5" s="147" t="str">
        <f ca="1">IF(INDIRECT("Program!"&amp;ADDRESS(ROW(E5)+43,$E$1*2+2))="","",INDIRECT("Program!"&amp;ADDRESS(ROW(E5)+43,$E$1*2+2)))</f>
        <v>M.ORTATAŞ</v>
      </c>
      <c r="F5" s="39" t="str">
        <f ca="1">IF(INDIRECT("Program!"&amp;ADDRESS(ROW(F5)+86,$E$1*2+2))="","",INDIRECT("Program!"&amp;ADDRESS(ROW(F5)+86,$E$1*2+2)))</f>
        <v>M.ORTATAŞ</v>
      </c>
      <c r="G5" s="23" t="str">
        <f ca="1">IF(INDIRECT("Program!"&amp;ADDRESS(ROW(G5)+86+43,$E$1*2+2))="","",INDIRECT("Program!"&amp;ADDRESS(ROW(G5)+86+43,$E$1*2+2)))</f>
        <v>M.ORTATAŞ</v>
      </c>
      <c r="H5" s="39" t="str">
        <f ca="1">IF(INDIRECT("Program!"&amp;ADDRESS(ROW(H5)+86+86,$E$1*2+2))="","",INDIRECT("Program!"&amp;ADDRESS(ROW(H5)+86+86,$E$1*2+2)))</f>
        <v/>
      </c>
      <c r="I5" s="150" t="str">
        <f ca="1">IF(INDIRECT("Program!"&amp;ADDRESS(ROW(I5)+86+86+43,$E$1*2+2))="","",INDIRECT("Program!"&amp;ADDRESS(ROW(I5)+43+86+86,$E$1*2+2)))</f>
        <v/>
      </c>
      <c r="K5" s="91"/>
      <c r="L5" s="96">
        <v>3</v>
      </c>
      <c r="M5" s="91" t="str">
        <f>Program!H$1</f>
        <v>BLG - BİLGİSAYAR  PROG.</v>
      </c>
      <c r="N5" s="70"/>
      <c r="O5" s="70"/>
      <c r="P5" s="70"/>
      <c r="Q5" s="70"/>
      <c r="R5" s="70"/>
      <c r="S5" s="70"/>
    </row>
    <row r="6" spans="1:19">
      <c r="A6" s="389"/>
      <c r="B6" s="391"/>
      <c r="C6" s="387"/>
      <c r="D6" s="307" t="str">
        <f ca="1">IF(INDIRECT("Program!"&amp;ADDRESS(ROW(D6),$E$1*2+2))="","",INDIRECT("Program!"&amp;ADDRESS(ROW(D6),$E$1*2+2))&amp;" Nolu Sınıf")</f>
        <v/>
      </c>
      <c r="E6" s="148" t="str">
        <f ca="1">IF(INDIRECT("Program!"&amp;ADDRESS(ROW(E6)+43,$E$1*2+2))="","",INDIRECT("Program!"&amp;ADDRESS(ROW(E6)+43,$E$1*2+2))&amp;" Nolu Sınıf")</f>
        <v>Elk. Atl. Nolu Sınıf</v>
      </c>
      <c r="F6" s="42" t="str">
        <f ca="1">IF(INDIRECT("Program!"&amp;ADDRESS(ROW(F6)+86,$E$1*2+2))="","",INDIRECT("Program!"&amp;ADDRESS(ROW(F6)+86,$E$1*2+2))&amp;" Nolu Sınıf")</f>
        <v>Elk. Atl. Nolu Sınıf</v>
      </c>
      <c r="G6" s="23" t="str">
        <f ca="1">IF(INDIRECT("Program!"&amp;ADDRESS(ROW(G6)+86+43,$E$1*2+2))="","",INDIRECT("Program!"&amp;ADDRESS(ROW(G6)+86+43,$E$1*2+2))&amp;" Nolu Sınıf")</f>
        <v>Elk. Atl. Nolu Sınıf</v>
      </c>
      <c r="H6" s="42" t="str">
        <f ca="1">IF(INDIRECT("Program!"&amp;ADDRESS(ROW(H6)+86+86,$E$1*2+2))="","",INDIRECT("Program!"&amp;ADDRESS(ROW(H6)+86+86,$E$1*2+2))&amp;" Nolu Sınıf")</f>
        <v/>
      </c>
      <c r="I6" s="151" t="str">
        <f ca="1">IF(INDIRECT("Program!"&amp;ADDRESS(ROW(I6)+86+86+43,$E$1*2+2))="","",INDIRECT("Program!"&amp;ADDRESS(ROW(I6)+43+86+86,$E$1*2+2))&amp;" Nolu Sınıf")</f>
        <v/>
      </c>
      <c r="K6" s="91"/>
      <c r="L6" s="96">
        <v>4</v>
      </c>
      <c r="M6" s="91" t="str">
        <f>Program!J$1</f>
        <v>TOHUMCULUK</v>
      </c>
    </row>
    <row r="7" spans="1:19" ht="45" customHeight="1">
      <c r="A7" s="389"/>
      <c r="B7" s="391"/>
      <c r="C7" s="385" t="s">
        <v>291</v>
      </c>
      <c r="D7" s="308" t="str">
        <f ca="1">IF(INDIRECT("Program!"&amp;ADDRESS(ROW(D7),$E$1*2+2))="","",INDIRECT("Program!"&amp;ADDRESS(ROW(D7),$E$1*2+2)))</f>
        <v>Doğru Ak. Dev.Anl.</v>
      </c>
      <c r="E7" s="149" t="str">
        <f ca="1">IF(INDIRECT("Program!"&amp;ADDRESS(ROW(E7)+43,$E$1*2+2))="","",INDIRECT("Program!"&amp;ADDRESS(ROW(E7)+43,$E$1*2+2)))</f>
        <v>Trafo ve Doğ.Ak.Mak.</v>
      </c>
      <c r="F7" s="45" t="str">
        <f ca="1">IF(INDIRECT("Program!"&amp;ADDRESS(ROW(F7)+86,$E$1*2+2))="","",INDIRECT("Program!"&amp;ADDRESS(ROW(F7)+86,$E$1*2+2)))</f>
        <v>Trafo ve Doğ.Ak.Mak.</v>
      </c>
      <c r="G7" s="45" t="str">
        <f ca="1">IF(INDIRECT("Program!"&amp;ADDRESS(ROW(G7)+86+43,$E$1*2+2))="","",INDIRECT("Program!"&amp;ADDRESS(ROW(G7)+86+43,$E$1*2+2)))</f>
        <v>Temel Elektronik</v>
      </c>
      <c r="H7" s="299" t="str">
        <f ca="1">IF(INDIRECT("Program!"&amp;ADDRESS(ROW(H7)+86+86,$E$1*2+2))="","",INDIRECT("Program!"&amp;ADDRESS(ROW(H7)+86+86,$E$1*2+2)))</f>
        <v/>
      </c>
      <c r="I7" s="46" t="str">
        <f ca="1">IF(INDIRECT("Program!"&amp;ADDRESS(ROW(I7)+86+86+43,$E$1*2+2))="","",INDIRECT("Program!"&amp;ADDRESS(ROW(I7)+43+86+86,$E$1*2+2)))</f>
        <v/>
      </c>
      <c r="K7" s="91"/>
      <c r="L7" s="96">
        <v>5</v>
      </c>
      <c r="M7" s="91" t="str">
        <f>Program!L$1</f>
        <v>MKN - MAKİNE PROG.</v>
      </c>
    </row>
    <row r="8" spans="1:19" ht="30.75" customHeight="1">
      <c r="A8" s="389"/>
      <c r="B8" s="391"/>
      <c r="C8" s="386"/>
      <c r="D8" s="306" t="str">
        <f ca="1">IF(INDIRECT("Program!"&amp;ADDRESS(ROW(D8),$E$1*2+2))="","",INDIRECT("Program!"&amp;ADDRESS(ROW(D8),$E$1*2+2)))</f>
        <v>S.ÖNCÜ</v>
      </c>
      <c r="E8" s="147" t="str">
        <f ca="1">IF(INDIRECT("Program!"&amp;ADDRESS(ROW(E8)+43,$E$1*2+2))="","",INDIRECT("Program!"&amp;ADDRESS(ROW(E8)+43,$E$1*2+2)))</f>
        <v>M.ORTATAŞ</v>
      </c>
      <c r="F8" s="39" t="str">
        <f ca="1">IF(INDIRECT("Program!"&amp;ADDRESS(ROW(F8)+86,$E$1*2+2))="","",INDIRECT("Program!"&amp;ADDRESS(ROW(F8)+86,$E$1*2+2)))</f>
        <v>M.ORTATAŞ</v>
      </c>
      <c r="G8" s="39" t="str">
        <f ca="1">IF(INDIRECT("Program!"&amp;ADDRESS(ROW(G8)+86+43,$E$1*2+2))="","",INDIRECT("Program!"&amp;ADDRESS(ROW(G8)+86+43,$E$1*2+2)))</f>
        <v>M.ORTATAŞ</v>
      </c>
      <c r="H8" s="23" t="str">
        <f ca="1">IF(INDIRECT("Program!"&amp;ADDRESS(ROW(H8)+86+86,$E$1*2+2))="","",INDIRECT("Program!"&amp;ADDRESS(ROW(H8)+86+86,$E$1*2+2)))</f>
        <v/>
      </c>
      <c r="I8" s="40" t="str">
        <f ca="1">IF(INDIRECT("Program!"&amp;ADDRESS(ROW(I8)+86+86+43,$E$1*2+2))="","",INDIRECT("Program!"&amp;ADDRESS(ROW(I8)+43+86+86,$E$1*2+2)))</f>
        <v/>
      </c>
      <c r="K8" s="91"/>
      <c r="L8" s="96">
        <v>6</v>
      </c>
      <c r="M8" s="91" t="str">
        <f>Program!N$1</f>
        <v>Halıcılık ve Kilimcilik</v>
      </c>
    </row>
    <row r="9" spans="1:19">
      <c r="A9" s="389"/>
      <c r="B9" s="391"/>
      <c r="C9" s="387"/>
      <c r="D9" s="307" t="str">
        <f ca="1">IF(INDIRECT("Program!"&amp;ADDRESS(ROW(D9),$E$1*2+2))="","",INDIRECT("Program!"&amp;ADDRESS(ROW(D9),$E$1*2+2))&amp;" Nolu Sınıf")</f>
        <v>24 Nolu Sınıf</v>
      </c>
      <c r="E9" s="148" t="str">
        <f ca="1">IF(INDIRECT("Program!"&amp;ADDRESS(ROW(E9)+43,$E$1*2+2))="","",INDIRECT("Program!"&amp;ADDRESS(ROW(E9)+43,$E$1*2+2))&amp;" Nolu Sınıf")</f>
        <v>Elk. Atl. Nolu Sınıf</v>
      </c>
      <c r="F9" s="42" t="str">
        <f ca="1">IF(INDIRECT("Program!"&amp;ADDRESS(ROW(F9)+86,$E$1*2+2))="","",INDIRECT("Program!"&amp;ADDRESS(ROW(F9)+86,$E$1*2+2))&amp;" Nolu Sınıf")</f>
        <v>Elk. Atl. Nolu Sınıf</v>
      </c>
      <c r="G9" s="42" t="str">
        <f ca="1">IF(INDIRECT("Program!"&amp;ADDRESS(ROW(G9)+86+43,$E$1*2+2))="","",INDIRECT("Program!"&amp;ADDRESS(ROW(G9)+86+43,$E$1*2+2))&amp;" Nolu Sınıf")</f>
        <v>Elk. Atl. Nolu Sınıf</v>
      </c>
      <c r="H9" s="300" t="str">
        <f ca="1">IF(INDIRECT("Program!"&amp;ADDRESS(ROW(H9)+86+86,$E$1*2+2))="","",INDIRECT("Program!"&amp;ADDRESS(ROW(H9)+86+86,$E$1*2+2))&amp;" Nolu Sınıf")</f>
        <v/>
      </c>
      <c r="I9" s="43" t="str">
        <f ca="1">IF(INDIRECT("Program!"&amp;ADDRESS(ROW(I9)+86+86+43,$E$1*2+2))="","",INDIRECT("Program!"&amp;ADDRESS(ROW(I9)+43+86+86,$E$1*2+2))&amp;" Nolu Sınıf")</f>
        <v/>
      </c>
      <c r="K9" s="91"/>
      <c r="L9" s="96">
        <v>7</v>
      </c>
      <c r="M9" s="91" t="str">
        <f>Program!P$1</f>
        <v>ENN - ELEKTRONİK TEK.</v>
      </c>
    </row>
    <row r="10" spans="1:19" ht="45" customHeight="1">
      <c r="A10" s="389"/>
      <c r="B10" s="391"/>
      <c r="C10" s="385" t="s">
        <v>292</v>
      </c>
      <c r="D10" s="308" t="str">
        <f ca="1">IF(INDIRECT("Program!"&amp;ADDRESS(ROW(D10),$E$1*2+2))="","",INDIRECT("Program!"&amp;ADDRESS(ROW(D10),$E$1*2+2)))</f>
        <v>Doğru Ak. Dev.Anl.</v>
      </c>
      <c r="E10" s="149" t="str">
        <f ca="1">IF(INDIRECT("Program!"&amp;ADDRESS(ROW(E10)+43,$E$1*2+2))="","",INDIRECT("Program!"&amp;ADDRESS(ROW(E10)+43,$E$1*2+2)))</f>
        <v>Sayısal Elektronik</v>
      </c>
      <c r="F10" s="45" t="str">
        <f ca="1">IF(INDIRECT("Program!"&amp;ADDRESS(ROW(F10)+86,$E$1*2+2))="","",INDIRECT("Program!"&amp;ADDRESS(ROW(F10)+86,$E$1*2+2)))</f>
        <v>Tesisata Giriş</v>
      </c>
      <c r="G10" s="45" t="str">
        <f ca="1">IF(INDIRECT("Program!"&amp;ADDRESS(ROW(G10)+86+43,$E$1*2+2))="","",INDIRECT("Program!"&amp;ADDRESS(ROW(G10)+86+43,$E$1*2+2)))</f>
        <v>Tesisata Giriş</v>
      </c>
      <c r="H10" s="299" t="str">
        <f ca="1">IF(INDIRECT("Program!"&amp;ADDRESS(ROW(H10)+86+86,$E$1*2+2))="","",INDIRECT("Program!"&amp;ADDRESS(ROW(H10)+86+86,$E$1*2+2)))</f>
        <v/>
      </c>
      <c r="I10" s="46" t="str">
        <f ca="1">IF(INDIRECT("Program!"&amp;ADDRESS(ROW(I10)+86+86+43,$E$1*2+2))="","",INDIRECT("Program!"&amp;ADDRESS(ROW(I10)+86+43+86,$E$1*2+2)))</f>
        <v/>
      </c>
      <c r="K10" s="91"/>
      <c r="L10" s="96">
        <v>8</v>
      </c>
      <c r="M10" s="91" t="str">
        <f>Program!R$1</f>
        <v>BDA - BİLG DEST. ANM. PROG.</v>
      </c>
    </row>
    <row r="11" spans="1:19" ht="39.950000000000003" customHeight="1">
      <c r="A11" s="389"/>
      <c r="B11" s="391"/>
      <c r="C11" s="386"/>
      <c r="D11" s="306" t="str">
        <f ca="1">IF(INDIRECT("Program!"&amp;ADDRESS(ROW(D11),$E$1*2+2))="","",INDIRECT("Program!"&amp;ADDRESS(ROW(D11),$E$1*2+2)))</f>
        <v>S.ÖNCÜ</v>
      </c>
      <c r="E11" s="147" t="str">
        <f ca="1">IF(INDIRECT("Program!"&amp;ADDRESS(ROW(E11)+43,$E$1*2+2))="","",INDIRECT("Program!"&amp;ADDRESS(ROW(E11)+43,$E$1*2+2)))</f>
        <v>S.ÖNCÜ</v>
      </c>
      <c r="F11" s="39" t="str">
        <f ca="1">IF(INDIRECT("Program!"&amp;ADDRESS(ROW(F11)+86,$E$1*2+2))="","",INDIRECT("Program!"&amp;ADDRESS(ROW(F11)+86,$E$1*2+2)))</f>
        <v>M.ORTATAŞ</v>
      </c>
      <c r="G11" s="39" t="str">
        <f ca="1">IF(INDIRECT("Program!"&amp;ADDRESS(ROW(G11)+86+43,$E$1*2+2))="","",INDIRECT("Program!"&amp;ADDRESS(ROW(G11)+86+43,$E$1*2+2)))</f>
        <v>M.ORTATAŞ</v>
      </c>
      <c r="H11" s="23" t="str">
        <f ca="1">IF(INDIRECT("Program!"&amp;ADDRESS(ROW(H11)+86+86,$E$1*2+2))="","",INDIRECT("Program!"&amp;ADDRESS(ROW(H11)+86+86,$E$1*2+2)))</f>
        <v/>
      </c>
      <c r="I11" s="40" t="str">
        <f ca="1">IF(INDIRECT("Program!"&amp;ADDRESS(ROW(I11)+86+86+43,$E$1*2+2))="","",INDIRECT("Program!"&amp;ADDRESS(ROW(I11)+86+43+86,$E$1*2+2)))</f>
        <v/>
      </c>
      <c r="K11" s="91"/>
      <c r="L11" s="96">
        <v>9</v>
      </c>
      <c r="M11" s="91" t="str">
        <f>Program!T$1</f>
        <v>OTO-OTOMOTİV PROGRAMI</v>
      </c>
    </row>
    <row r="12" spans="1:19">
      <c r="A12" s="389"/>
      <c r="B12" s="391"/>
      <c r="C12" s="387"/>
      <c r="D12" s="307" t="str">
        <f ca="1">IF(INDIRECT("Program!"&amp;ADDRESS(ROW(D12),$E$1*2+2))="","",INDIRECT("Program!"&amp;ADDRESS(ROW(D12),$E$1*2+2))&amp;" Nolu Sınıf")</f>
        <v>24 Nolu Sınıf</v>
      </c>
      <c r="E12" s="148" t="str">
        <f ca="1">IF(INDIRECT("Program!"&amp;ADDRESS(ROW(E12)+43,$E$1*2+2))="","",INDIRECT("Program!"&amp;ADDRESS(ROW(E12)+43,$E$1*2+2))&amp;" Nolu Sınıf")</f>
        <v>24 Nolu Sınıf</v>
      </c>
      <c r="F12" s="42" t="str">
        <f ca="1">IF(INDIRECT("Program!"&amp;ADDRESS(ROW(F12)+86,$E$1*2+2))="","",INDIRECT("Program!"&amp;ADDRESS(ROW(F12)+86,$E$1*2+2))&amp;" Nolu Sınıf")</f>
        <v>Elk. Atl. Nolu Sınıf</v>
      </c>
      <c r="G12" s="42" t="str">
        <f ca="1">IF(INDIRECT("Program!"&amp;ADDRESS(ROW(G12)+86+43,$E$1*2+2))="","",INDIRECT("Program!"&amp;ADDRESS(ROW(G12)+86+43,$E$1*2+2))&amp;" Nolu Sınıf")</f>
        <v>Elk. Atl. Nolu Sınıf</v>
      </c>
      <c r="H12" s="300" t="str">
        <f ca="1">IF(INDIRECT("Program!"&amp;ADDRESS(ROW(H12)+86+86,$E$1*2+2))="","",INDIRECT("Program!"&amp;ADDRESS(ROW(H12)+86+86,$E$1*2+2))&amp;" Nolu Sınıf")</f>
        <v/>
      </c>
      <c r="I12" s="43" t="str">
        <f ca="1">IF(INDIRECT("Program!"&amp;ADDRESS(ROW(I12)+86+86+43,$E$1*2+2))="","",INDIRECT("Program!"&amp;ADDRESS(ROW(I12)+86+43+86,$E$1*2+2))&amp;" Nolu Sınıf")</f>
        <v/>
      </c>
      <c r="K12" s="91"/>
      <c r="L12" s="96">
        <v>10</v>
      </c>
      <c r="M12" s="91" t="str">
        <f>Program!V$1</f>
        <v>INN - İNŞAAT TEK.</v>
      </c>
    </row>
    <row r="13" spans="1:19" ht="30.75" customHeight="1">
      <c r="A13" s="389"/>
      <c r="B13" s="391"/>
      <c r="C13" s="385" t="s">
        <v>293</v>
      </c>
      <c r="D13" s="308" t="str">
        <f ca="1">IF(INDIRECT("Program!"&amp;ADDRESS(ROW(D13),$E$1*2+2))="","",INDIRECT("Program!"&amp;ADDRESS(ROW(D13),$E$1*2+2)))</f>
        <v>Doğru Ak. Dev.Anl.</v>
      </c>
      <c r="E13" s="149" t="str">
        <f ca="1">IF(INDIRECT("Program!"&amp;ADDRESS(ROW(E13)+43,$E$1*2+2))="","",INDIRECT("Program!"&amp;ADDRESS(ROW(E13)+43,$E$1*2+2)))</f>
        <v>Sayısal Elektronik</v>
      </c>
      <c r="F13" s="45" t="str">
        <f ca="1">IF(INDIRECT("Program!"&amp;ADDRESS(ROW(F13)+86,$E$1*2+2))="","",INDIRECT("Program!"&amp;ADDRESS(ROW(F13)+86,$E$1*2+2)))</f>
        <v>Tesisata Giriş</v>
      </c>
      <c r="G13" s="45" t="str">
        <f ca="1">IF(INDIRECT("Program!"&amp;ADDRESS(ROW(G13)+86+43,$E$1*2+2))="","",INDIRECT("Program!"&amp;ADDRESS(ROW(G13)+86+43,$E$1*2+2)))</f>
        <v>Tesisata Giriş</v>
      </c>
      <c r="H13" s="299" t="str">
        <f ca="1">IF(INDIRECT("Program!"&amp;ADDRESS(ROW(H13)+86+86,$E$1*2+2))="","",INDIRECT("Program!"&amp;ADDRESS(ROW(H13)+86+86,$E$1*2+2)))</f>
        <v/>
      </c>
      <c r="I13" s="46" t="str">
        <f ca="1">IF(INDIRECT("Program!"&amp;ADDRESS(ROW(I13)+86+86+43,$E$1*2+2))="","",INDIRECT("Program!"&amp;ADDRESS(ROW(I13)+86+43+86,$E$1*2+2)))</f>
        <v/>
      </c>
      <c r="K13" s="91"/>
      <c r="L13" s="96">
        <v>11</v>
      </c>
      <c r="M13" s="91">
        <f>Program!X$1</f>
        <v>0</v>
      </c>
    </row>
    <row r="14" spans="1:19" ht="30.75" customHeight="1">
      <c r="A14" s="389"/>
      <c r="B14" s="391"/>
      <c r="C14" s="386"/>
      <c r="D14" s="306" t="str">
        <f ca="1">IF(INDIRECT("Program!"&amp;ADDRESS(ROW(D14),$E$1*2+2))="","",INDIRECT("Program!"&amp;ADDRESS(ROW(D14),$E$1*2+2)))</f>
        <v>S.ÖNCÜ</v>
      </c>
      <c r="E14" s="147" t="str">
        <f ca="1">IF(INDIRECT("Program!"&amp;ADDRESS(ROW(E14)+43,$E$1*2+2))="","",INDIRECT("Program!"&amp;ADDRESS(ROW(E14)+43,$E$1*2+2)))</f>
        <v>S.ÖNCÜ</v>
      </c>
      <c r="F14" s="39" t="str">
        <f ca="1">IF(INDIRECT("Program!"&amp;ADDRESS(ROW(F14)+86,$E$1*2+2))="","",INDIRECT("Program!"&amp;ADDRESS(ROW(F14)+86,$E$1*2+2)))</f>
        <v>M.ORTATAŞ</v>
      </c>
      <c r="G14" s="39" t="str">
        <f ca="1">IF(INDIRECT("Program!"&amp;ADDRESS(ROW(G14)+86+43,$E$1*2+2))="","",INDIRECT("Program!"&amp;ADDRESS(ROW(G14)+86+43,$E$1*2+2)))</f>
        <v>M.ORTATAŞ</v>
      </c>
      <c r="H14" s="23" t="str">
        <f ca="1">IF(INDIRECT("Program!"&amp;ADDRESS(ROW(H14)+86+86,$E$1*2+2))="","",INDIRECT("Program!"&amp;ADDRESS(ROW(H14)+86+86,$E$1*2+2)))</f>
        <v/>
      </c>
      <c r="I14" s="40" t="str">
        <f ca="1">IF(INDIRECT("Program!"&amp;ADDRESS(ROW(I14)+86+86+43,$E$1*2+2))="","",INDIRECT("Program!"&amp;ADDRESS(ROW(I14)+86+86+43,$E$1*2+2)))</f>
        <v/>
      </c>
      <c r="K14" s="91"/>
      <c r="L14" s="96">
        <v>12</v>
      </c>
      <c r="M14" s="91" t="str">
        <f>Program!Z$1</f>
        <v>MBN - MOBİLYA VE DEK.</v>
      </c>
    </row>
    <row r="15" spans="1:19">
      <c r="A15" s="389"/>
      <c r="B15" s="391"/>
      <c r="C15" s="387"/>
      <c r="D15" s="307" t="str">
        <f ca="1">IF(INDIRECT("Program!"&amp;ADDRESS(ROW(D15),$E$1*2+2))="","",INDIRECT("Program!"&amp;ADDRESS(ROW(D15),$E$1*2+2))&amp;" Nolu Sınıf")</f>
        <v>24 Nolu Sınıf</v>
      </c>
      <c r="E15" s="148" t="str">
        <f ca="1">IF(INDIRECT("Program!"&amp;ADDRESS(ROW(E15)+43,$E$1*2+2))="","",INDIRECT("Program!"&amp;ADDRESS(ROW(E15)+43,$E$1*2+2))&amp;" Nolu Sınıf")</f>
        <v>24 Nolu Sınıf</v>
      </c>
      <c r="F15" s="42" t="str">
        <f ca="1">IF(INDIRECT("Program!"&amp;ADDRESS(ROW(F15)+86,$E$1*2+2))="","",INDIRECT("Program!"&amp;ADDRESS(ROW(F15)+86,$E$1*2+2))&amp;" Nolu Sınıf")</f>
        <v>Elk. Atl. Nolu Sınıf</v>
      </c>
      <c r="G15" s="42" t="str">
        <f ca="1">IF(INDIRECT("Program!"&amp;ADDRESS(ROW(G15)+86+43,$E$1*2+2))="","",INDIRECT("Program!"&amp;ADDRESS(ROW(G15)+86+43,$E$1*2+2))&amp;" Nolu Sınıf")</f>
        <v>Elk. Atl. Nolu Sınıf</v>
      </c>
      <c r="H15" s="300" t="str">
        <f ca="1">IF(INDIRECT("Program!"&amp;ADDRESS(ROW(H15)+86+86,$E$1*2+2))="","",INDIRECT("Program!"&amp;ADDRESS(ROW(H15)+86+86,$E$1*2+2))&amp;" Nolu Sınıf")</f>
        <v/>
      </c>
      <c r="I15" s="43" t="str">
        <f ca="1">IF(INDIRECT("Program!"&amp;ADDRESS(ROW(I15)+43+86+86,$E$1*2+2))="","",INDIRECT("Program!"&amp;ADDRESS(ROW(I15)+43+86+86,$E$1*2+2))&amp;" Nolu Sınıf")</f>
        <v/>
      </c>
      <c r="K15" s="91"/>
      <c r="L15" s="96">
        <v>13</v>
      </c>
      <c r="M15" s="91" t="str">
        <f>Program!AB$1</f>
        <v>MRN - MAR. RES. KONS.</v>
      </c>
    </row>
    <row r="16" spans="1:19">
      <c r="A16" s="389"/>
      <c r="B16" s="391"/>
      <c r="C16" s="301"/>
      <c r="D16" s="309"/>
      <c r="E16" s="152"/>
      <c r="F16" s="152"/>
      <c r="G16" s="152"/>
      <c r="H16" s="47"/>
      <c r="I16" s="47"/>
      <c r="K16" s="91"/>
      <c r="L16" s="96">
        <v>14</v>
      </c>
      <c r="M16" s="91" t="str">
        <f>Program!AD$1</f>
        <v>TRN - TARIM MAK.</v>
      </c>
    </row>
    <row r="17" spans="1:13" ht="45" customHeight="1">
      <c r="A17" s="389"/>
      <c r="B17" s="391"/>
      <c r="C17" s="385" t="s">
        <v>13</v>
      </c>
      <c r="D17" s="308" t="str">
        <f ca="1">IF(INDIRECT("Program!"&amp;ADDRESS(ROW(D17),$E$1*2+2))="","",INDIRECT("Program!"&amp;ADDRESS(ROW(D17),$E$1*2+2)))</f>
        <v>Matematik</v>
      </c>
      <c r="E17" s="45" t="str">
        <f ca="1">IF(INDIRECT("Program!"&amp;ADDRESS(ROW(E17)+43,$E$1*2+2))="","",INDIRECT("Program!"&amp;ADDRESS(ROW(E17)+43,$E$1*2+2)))</f>
        <v>Temel Elektronik</v>
      </c>
      <c r="F17" s="45" t="str">
        <f ca="1">IF(INDIRECT("Program!"&amp;ADDRESS(ROW(F17)+86,$E$1*2+2))="","",INDIRECT("Program!"&amp;ADDRESS(ROW(F17)+86,$E$1*2+2)))</f>
        <v/>
      </c>
      <c r="G17" s="296" t="str">
        <f ca="1">IF(INDIRECT("Program!"&amp;ADDRESS(ROW(G17)+86+43,$E$1*2+2))="","",INDIRECT("Program!"&amp;ADDRESS(ROW(G17)+86+43,$E$1*2+2)))</f>
        <v>Sayısal Elektronik</v>
      </c>
      <c r="H17" s="299" t="str">
        <f ca="1">IF(INDIRECT("Program!"&amp;ADDRESS(ROW(H17)+86+86,$E$1*2+2))="","",INDIRECT("Program!"&amp;ADDRESS(ROW(H17)+86+86,$E$1*2+2)))</f>
        <v>Ölçme Tekniği</v>
      </c>
      <c r="I17" s="46" t="str">
        <f ca="1">IF(INDIRECT("Program!"&amp;ADDRESS(ROW(I17)+43+86+86,$E$1*2+2))="","",INDIRECT("Program!"&amp;ADDRESS(ROW(I17)+43+86+86,$E$1*2+2)))</f>
        <v/>
      </c>
      <c r="K17" s="91"/>
      <c r="L17" s="96">
        <v>15</v>
      </c>
      <c r="M17" s="91" t="str">
        <f>Program!AF$1</f>
        <v>IKL - İKLİMLENDİRME VE KLİM.</v>
      </c>
    </row>
    <row r="18" spans="1:13" ht="39.950000000000003" customHeight="1">
      <c r="A18" s="389"/>
      <c r="B18" s="391"/>
      <c r="C18" s="386"/>
      <c r="D18" s="306" t="str">
        <f ca="1">IF(INDIRECT("Program!"&amp;ADDRESS(ROW(D18),$E$1*2+2))="","",INDIRECT("Program!"&amp;ADDRESS(ROW(D18),$E$1*2+2)))</f>
        <v/>
      </c>
      <c r="E18" s="39" t="str">
        <f ca="1">IF(INDIRECT("Program!"&amp;ADDRESS(ROW(E18)+43,$E$1*2+2))="","",INDIRECT("Program!"&amp;ADDRESS(ROW(E18)+43,$E$1*2+2)))</f>
        <v>M.ORTATAŞ</v>
      </c>
      <c r="F18" s="39" t="str">
        <f ca="1">IF(INDIRECT("Program!"&amp;ADDRESS(ROW(F18)+86,$E$1*2+2))="","",INDIRECT("Program!"&amp;ADDRESS(ROW(F18)+86,$E$1*2+2)))</f>
        <v/>
      </c>
      <c r="G18" s="39" t="str">
        <f ca="1">IF(INDIRECT("Program!"&amp;ADDRESS(ROW(G18)+86+43,$E$1*2+2))="","",INDIRECT("Program!"&amp;ADDRESS(ROW(G18)+86+43,$E$1*2+2)))</f>
        <v>S.ÖNCÜ</v>
      </c>
      <c r="H18" s="23" t="str">
        <f ca="1">IF(INDIRECT("Program!"&amp;ADDRESS(ROW(H18)+86+86,$E$1*2+2))="","",INDIRECT("Program!"&amp;ADDRESS(ROW(H18)+86+86,$E$1*2+2)))</f>
        <v>M.ORTATAŞ</v>
      </c>
      <c r="I18" s="40" t="str">
        <f ca="1">IF(INDIRECT("Program!"&amp;ADDRESS(ROW(I18)+43+86+86,$E$1*2+2))="","",INDIRECT("Program!"&amp;ADDRESS(ROW(I18)+43+86+86,$E$1*2+2)))</f>
        <v/>
      </c>
      <c r="K18" s="91"/>
      <c r="L18" s="96">
        <v>16</v>
      </c>
      <c r="M18" s="91" t="str">
        <f>Program!AH$1</f>
        <v>GTN - GEL. TÜRK EL SAN.</v>
      </c>
    </row>
    <row r="19" spans="1:13">
      <c r="A19" s="389"/>
      <c r="B19" s="391"/>
      <c r="C19" s="387"/>
      <c r="D19" s="307" t="str">
        <f ca="1">IF(INDIRECT("Program!"&amp;ADDRESS(ROW(D19),$E$1*2+2))="","",INDIRECT("Program!"&amp;ADDRESS(ROW(D19),$E$1*2+2))&amp;" Nolu Sınıf")</f>
        <v>boysis Nolu Sınıf</v>
      </c>
      <c r="E19" s="42" t="str">
        <f ca="1">IF(INDIRECT("Program!"&amp;ADDRESS(ROW(E19)+43,$E$1*2+2))="","",INDIRECT("Program!"&amp;ADDRESS(ROW(E19)+43,$E$1*2+2))&amp;" Nolu Sınıf")</f>
        <v>Elk. Atl. Nolu Sınıf</v>
      </c>
      <c r="F19" s="42" t="str">
        <f ca="1">IF(INDIRECT("Program!"&amp;ADDRESS(ROW(F19)+86,$E$1*2+2))="","",INDIRECT("Program!"&amp;ADDRESS(ROW(F19)+86,$E$1*2+2))&amp;" Nolu Sınıf")</f>
        <v/>
      </c>
      <c r="G19" s="42" t="str">
        <f ca="1">IF(INDIRECT("Program!"&amp;ADDRESS(ROW(G19)+86+43,$E$1*2+2))="","",INDIRECT("Program!"&amp;ADDRESS(ROW(G19)+86+43,$E$1*2+2))&amp;" Nolu Sınıf")</f>
        <v>24 Nolu Sınıf</v>
      </c>
      <c r="H19" s="300" t="str">
        <f ca="1">IF(INDIRECT("Program!"&amp;ADDRESS(ROW(H19)+86+86,$E$1*2+2))="","",INDIRECT("Program!"&amp;ADDRESS(ROW(H19)+86+86,$E$1*2+2))&amp;" Nolu Sınıf")</f>
        <v>Elk. Atl. Nolu Sınıf</v>
      </c>
      <c r="I19" s="43" t="str">
        <f ca="1">IF(INDIRECT("Program!"&amp;ADDRESS(ROW(I19)+43+86+86,$E$1*2+2))="","",INDIRECT("Program!"&amp;ADDRESS(ROW(I19)+43+86+86,$E$1*2+2))&amp;" Nolu Sınıf")</f>
        <v/>
      </c>
      <c r="K19" s="91"/>
      <c r="L19" s="96">
        <v>17</v>
      </c>
      <c r="M19" t="s">
        <v>196</v>
      </c>
    </row>
    <row r="20" spans="1:13" ht="45" customHeight="1">
      <c r="A20" s="389"/>
      <c r="B20" s="391"/>
      <c r="C20" s="385" t="s">
        <v>14</v>
      </c>
      <c r="D20" s="308" t="str">
        <f ca="1">IF(INDIRECT("Program!"&amp;ADDRESS(ROW(D20),$E$1*2+2))="","",INDIRECT("Program!"&amp;ADDRESS(ROW(D20),$E$1*2+2)))</f>
        <v>Matematik</v>
      </c>
      <c r="E20" s="45" t="str">
        <f ca="1">IF(INDIRECT("Program!"&amp;ADDRESS(ROW(E20)+43,$E$1*2+2))="","",INDIRECT("Program!"&amp;ADDRESS(ROW(E20)+43,$E$1*2+2)))</f>
        <v>Temel Elektronik</v>
      </c>
      <c r="F20" s="23" t="str">
        <f ca="1">IF(INDIRECT("Program!"&amp;ADDRESS(ROW(F20)+86,$E$1*2+2))="","",INDIRECT("Program!"&amp;ADDRESS(ROW(F20)+86,$E$1*2+2)))</f>
        <v/>
      </c>
      <c r="G20" s="296" t="str">
        <f ca="1">IF(INDIRECT("Program!"&amp;ADDRESS(ROW(G20)+86+43,$E$1*2+2))="","",INDIRECT("Program!"&amp;ADDRESS(ROW(G20)+86+43,$E$1*2+2)))</f>
        <v>Sayısal Elektronik</v>
      </c>
      <c r="H20" s="299" t="str">
        <f ca="1">IF(INDIRECT("Program!"&amp;ADDRESS(ROW(H20)+86+86,$E$1*2+2))="","",INDIRECT("Program!"&amp;ADDRESS(ROW(H20)+86+86,$E$1*2+2)))</f>
        <v>Ölçme Tekniği</v>
      </c>
      <c r="I20" s="46" t="str">
        <f ca="1">IF(INDIRECT("Program!"&amp;ADDRESS(ROW(I20)+43+86+86,$E$1*2+2))="","",INDIRECT("Program!"&amp;ADDRESS(ROW(I20)+43+86+86,$E$1*2+2)))</f>
        <v/>
      </c>
      <c r="L20" s="96">
        <v>18</v>
      </c>
      <c r="M20" t="s">
        <v>272</v>
      </c>
    </row>
    <row r="21" spans="1:13" ht="39.950000000000003" customHeight="1">
      <c r="A21" s="389"/>
      <c r="B21" s="391"/>
      <c r="C21" s="386"/>
      <c r="D21" s="306" t="str">
        <f ca="1">IF(INDIRECT("Program!"&amp;ADDRESS(ROW(D21),$E$1*2+2))="","",INDIRECT("Program!"&amp;ADDRESS(ROW(D21),$E$1*2+2)))</f>
        <v/>
      </c>
      <c r="E21" s="39" t="str">
        <f ca="1">IF(INDIRECT("Program!"&amp;ADDRESS(ROW(E21)+43,$E$1*2+2))="","",INDIRECT("Program!"&amp;ADDRESS(ROW(E21)+43,$E$1*2+2)))</f>
        <v>M.ORTATAŞ</v>
      </c>
      <c r="F21" s="23" t="str">
        <f ca="1">IF(INDIRECT("Program!"&amp;ADDRESS(ROW(F21)+86,$E$1*2+2))="","",INDIRECT("Program!"&amp;ADDRESS(ROW(F21)+86,$E$1*2+2)))</f>
        <v/>
      </c>
      <c r="G21" s="39" t="str">
        <f ca="1">IF(INDIRECT("Program!"&amp;ADDRESS(ROW(G21)+86+43,$E$1*2+2))="","",INDIRECT("Program!"&amp;ADDRESS(ROW(G21)+86+43,$E$1*2+2)))</f>
        <v>S.ÖNCÜ</v>
      </c>
      <c r="H21" s="23" t="str">
        <f ca="1">IF(INDIRECT("Program!"&amp;ADDRESS(ROW(H21)+86+86,$E$1*2+2))="","",INDIRECT("Program!"&amp;ADDRESS(ROW(H21)+86+86,$E$1*2+2)))</f>
        <v>M.ORTATAŞ</v>
      </c>
      <c r="I21" s="40" t="str">
        <f ca="1">IF(INDIRECT("Program!"&amp;ADDRESS(ROW(I21)+43+86+86,$E$1*2+2))="","",INDIRECT("Program!"&amp;ADDRESS(ROW(I21)+43+86+86,$E$1*2+2)))</f>
        <v/>
      </c>
      <c r="L21" s="96">
        <v>19</v>
      </c>
      <c r="M21" t="s">
        <v>273</v>
      </c>
    </row>
    <row r="22" spans="1:13">
      <c r="A22" s="389"/>
      <c r="B22" s="391"/>
      <c r="C22" s="387"/>
      <c r="D22" s="307" t="str">
        <f ca="1">IF(INDIRECT("Program!"&amp;ADDRESS(ROW(D22),$E$1*2+2))="","",INDIRECT("Program!"&amp;ADDRESS(ROW(D22),$E$1*2+2))&amp;" Nolu Sınıf")</f>
        <v>boysis Nolu Sınıf</v>
      </c>
      <c r="E22" s="42" t="str">
        <f ca="1">IF(INDIRECT("Program!"&amp;ADDRESS(ROW(E22)+43,$E$1*2+2))="","",INDIRECT("Program!"&amp;ADDRESS(ROW(E22)+43,$E$1*2+2))&amp;" Nolu Sınıf")</f>
        <v>Elk. Atl. Nolu Sınıf</v>
      </c>
      <c r="F22" s="23" t="str">
        <f ca="1">IF(INDIRECT("Program!"&amp;ADDRESS(ROW(F22)+86,$E$1*2+2))="","",INDIRECT("Program!"&amp;ADDRESS(ROW(F22)+86,$E$1*2+2))&amp;" Nolu Sınıf")</f>
        <v/>
      </c>
      <c r="G22" s="42" t="str">
        <f ca="1">IF(INDIRECT("Program!"&amp;ADDRESS(ROW(G22)+86+43,$E$1*2+2))="","",INDIRECT("Program!"&amp;ADDRESS(ROW(G22)+86+43,$E$1*2+2))&amp;" Nolu Sınıf")</f>
        <v>24 Nolu Sınıf</v>
      </c>
      <c r="H22" s="300" t="str">
        <f ca="1">IF(INDIRECT("Program!"&amp;ADDRESS(ROW(H22)+86+86,$E$1*2+2))="","",INDIRECT("Program!"&amp;ADDRESS(ROW(H22)+86+86,$E$1*2+2))&amp;" Nolu Sınıf")</f>
        <v>Elk. Atl. Nolu Sınıf</v>
      </c>
      <c r="I22" s="43" t="str">
        <f ca="1">IF(INDIRECT("Program!"&amp;ADDRESS(ROW(I22)+43+86+86,$E$1*2+2))="","",INDIRECT("Program!"&amp;ADDRESS(ROW(I22)+43+86+86,$E$1*2+2))&amp;" Nolu Sınıf")</f>
        <v/>
      </c>
      <c r="L22" s="96">
        <v>20</v>
      </c>
      <c r="M22" t="s">
        <v>197</v>
      </c>
    </row>
    <row r="23" spans="1:13" ht="30.75" customHeight="1">
      <c r="A23" s="389"/>
      <c r="B23" s="391"/>
      <c r="C23" s="385" t="s">
        <v>15</v>
      </c>
      <c r="D23" s="308" t="str">
        <f ca="1">IF(INDIRECT("Program!"&amp;ADDRESS(ROW(D23),$E$1*2+2))="","",INDIRECT("Program!"&amp;ADDRESS(ROW(D23),$E$1*2+2)))</f>
        <v>Matematik</v>
      </c>
      <c r="E23" s="23" t="str">
        <f ca="1">IF(INDIRECT("Program!"&amp;ADDRESS(ROW(E23)+43,$E$1*2+2))="","",INDIRECT("Program!"&amp;ADDRESS(ROW(E23)+43,$E$1*2+2)))</f>
        <v/>
      </c>
      <c r="F23" s="45" t="str">
        <f ca="1">IF(INDIRECT("Program!"&amp;ADDRESS(ROW(F23)+86,$E$1*2+2))="","",INDIRECT("Program!"&amp;ADDRESS(ROW(F23)+86,$E$1*2+2)))</f>
        <v/>
      </c>
      <c r="G23" s="296" t="str">
        <f ca="1">IF(INDIRECT("Program!"&amp;ADDRESS(ROW(G23)+86+43,$E$1*2+2))="","",INDIRECT("Program!"&amp;ADDRESS(ROW(G23)+86+43,$E$1*2+2)))</f>
        <v/>
      </c>
      <c r="H23" s="299" t="str">
        <f ca="1">IF(INDIRECT("Program!"&amp;ADDRESS(ROW(H23)+86+86,$E$1*2+2))="","",INDIRECT("Program!"&amp;ADDRESS(ROW(H23)+86+86,$E$1*2+2)))</f>
        <v>Ölçme Tekniği</v>
      </c>
      <c r="I23" s="46" t="str">
        <f ca="1">IF(INDIRECT("Program!"&amp;ADDRESS(ROW(I23)+43+86+86,$E$1*2+2))="","",INDIRECT("Program!"&amp;ADDRESS(ROW(I23)+43+86+86,$E$1*2+2)))</f>
        <v/>
      </c>
      <c r="L23" s="96">
        <v>21</v>
      </c>
      <c r="M23" t="s">
        <v>200</v>
      </c>
    </row>
    <row r="24" spans="1:13" ht="30.75" customHeight="1">
      <c r="A24" s="389"/>
      <c r="B24" s="391"/>
      <c r="C24" s="386"/>
      <c r="D24" s="306" t="str">
        <f ca="1">IF(INDIRECT("Program!"&amp;ADDRESS(ROW(D24),$E$1*2+2))="","",INDIRECT("Program!"&amp;ADDRESS(ROW(D24),$E$1*2+2)))</f>
        <v/>
      </c>
      <c r="E24" s="23" t="str">
        <f ca="1">IF(INDIRECT("Program!"&amp;ADDRESS(ROW(E24)+43,$E$1*2+2))="","",INDIRECT("Program!"&amp;ADDRESS(ROW(E24)+43,$E$1*2+2)))</f>
        <v/>
      </c>
      <c r="F24" s="39" t="str">
        <f ca="1">IF(INDIRECT("Program!"&amp;ADDRESS(ROW(F24)+86,$E$1*2+2))="","",INDIRECT("Program!"&amp;ADDRESS(ROW(F24)+86,$E$1*2+2)))</f>
        <v/>
      </c>
      <c r="G24" s="39" t="str">
        <f ca="1">IF(INDIRECT("Program!"&amp;ADDRESS(ROW(G24)+86+43,$E$1*2+2))="","",INDIRECT("Program!"&amp;ADDRESS(ROW(G24)+86+43,$E$1*2+2)))</f>
        <v/>
      </c>
      <c r="H24" s="23" t="str">
        <f ca="1">IF(INDIRECT("Program!"&amp;ADDRESS(ROW(H24)+86+86,$E$1*2+2))="","",INDIRECT("Program!"&amp;ADDRESS(ROW(H24)+86+86,$E$1*2+2)))</f>
        <v>M.ORTATAŞ</v>
      </c>
      <c r="I24" s="40" t="str">
        <f ca="1">IF(INDIRECT("Program!"&amp;ADDRESS(ROW(I24)+43+86+86,$E$1*2+2))="","",INDIRECT("Program!"&amp;ADDRESS(ROW(I24)+43+86+86,$E$1*2+2)))</f>
        <v/>
      </c>
      <c r="L24" s="96">
        <v>22</v>
      </c>
      <c r="M24" t="s">
        <v>274</v>
      </c>
    </row>
    <row r="25" spans="1:13">
      <c r="A25" s="389"/>
      <c r="B25" s="391"/>
      <c r="C25" s="387"/>
      <c r="D25" s="307" t="str">
        <f ca="1">IF(INDIRECT("Program!"&amp;ADDRESS(ROW(D25),$E$1*2+2))="","",INDIRECT("Program!"&amp;ADDRESS(ROW(D25),$E$1*2+2))&amp;" Nolu Sınıf")</f>
        <v>boysis Nolu Sınıf</v>
      </c>
      <c r="E25" s="23" t="str">
        <f ca="1">IF(INDIRECT("Program!"&amp;ADDRESS(ROW(E25)+43,$E$1*2+2))="","",INDIRECT("Program!"&amp;ADDRESS(ROW(E25)+43,$E$1*2+2))&amp;" Nolu Sınıf")</f>
        <v/>
      </c>
      <c r="F25" s="42" t="str">
        <f ca="1">IF(INDIRECT("Program!"&amp;ADDRESS(ROW(F25)+86,$E$1*2+2))="","",INDIRECT("Program!"&amp;ADDRESS(ROW(F25)+86,$E$1*2+2))&amp;" Nolu Sınıf")</f>
        <v/>
      </c>
      <c r="G25" s="42" t="str">
        <f ca="1">IF(INDIRECT("Program!"&amp;ADDRESS(ROW(G25)+86+43,$E$1*2+2))="","",INDIRECT("Program!"&amp;ADDRESS(ROW(G25)+86+43,$E$1*2+2))&amp;" Nolu Sınıf")</f>
        <v/>
      </c>
      <c r="H25" s="300" t="str">
        <f ca="1">IF(INDIRECT("Program!"&amp;ADDRESS(ROW(H25)+86+86,$E$1*2+2))="","",INDIRECT("Program!"&amp;ADDRESS(ROW(H25)+86+86,$E$1*2+2))&amp;" Nolu Sınıf")</f>
        <v>Elk. Atl. Nolu Sınıf</v>
      </c>
      <c r="I25" s="43" t="str">
        <f ca="1">IF(INDIRECT("Program!"&amp;ADDRESS(ROW(I25)+43+86+86,$E$1*2+2))="","",INDIRECT("Program!"&amp;ADDRESS(ROW(I25)+43+86+86,$E$1*2+2))&amp;" Nolu Sınıf")</f>
        <v/>
      </c>
      <c r="L25" s="96">
        <v>23</v>
      </c>
      <c r="M25" t="s">
        <v>202</v>
      </c>
    </row>
    <row r="26" spans="1:13" ht="30.75" customHeight="1">
      <c r="A26" s="389"/>
      <c r="B26" s="391"/>
      <c r="C26" s="385" t="s">
        <v>16</v>
      </c>
      <c r="D26" s="308" t="str">
        <f ca="1">IF(INDIRECT("Program!"&amp;ADDRESS(ROW(D26),$E$1*2+2))="","",INDIRECT("Program!"&amp;ADDRESS(ROW(D26),$E$1*2+2)))</f>
        <v/>
      </c>
      <c r="E26" s="45" t="str">
        <f ca="1">IF(INDIRECT("Program!"&amp;ADDRESS(ROW(E26)+43,$E$1*2+2))="","",INDIRECT("Program!"&amp;ADDRESS(ROW(E26)+43,$E$1*2+2)))</f>
        <v/>
      </c>
      <c r="F26" s="23" t="str">
        <f ca="1">IF(INDIRECT("Program!"&amp;ADDRESS(ROW(F26)+86,$E$1*2+2))="","",INDIRECT("Program!"&amp;ADDRESS(ROW(F26)+86,$E$1*2+2)))</f>
        <v/>
      </c>
      <c r="G26" s="296" t="str">
        <f ca="1">IF(INDIRECT("Program!"&amp;ADDRESS(ROW(G26)+86+43,$E$1*2+2))="","",INDIRECT("Program!"&amp;ADDRESS(ROW(G26)+86+43,$E$1*2+2)))</f>
        <v/>
      </c>
      <c r="H26" s="299" t="str">
        <f ca="1">IF(INDIRECT("Program!"&amp;ADDRESS(ROW(H26)+86+86,$E$1*2+2))="","",INDIRECT("Program!"&amp;ADDRESS(ROW(H26)+86+86,$E$1*2+2)))</f>
        <v/>
      </c>
      <c r="I26" s="46" t="str">
        <f ca="1">IF(INDIRECT("Program!"&amp;ADDRESS(ROW(I26)+43+86+86,$E$1*2+2))="","",INDIRECT("Program!"&amp;ADDRESS(ROW(I26)+43+86+86,$E$1*2+2)))</f>
        <v/>
      </c>
      <c r="L26" s="96">
        <v>24</v>
      </c>
      <c r="M26" t="s">
        <v>203</v>
      </c>
    </row>
    <row r="27" spans="1:13" ht="30.75" customHeight="1">
      <c r="A27" s="389"/>
      <c r="B27" s="391"/>
      <c r="C27" s="386"/>
      <c r="D27" s="306" t="str">
        <f ca="1">IF(INDIRECT("Program!"&amp;ADDRESS(ROW(D27),$E$1*2+2))="","",INDIRECT("Program!"&amp;ADDRESS(ROW(D27),$E$1*2+2)))</f>
        <v/>
      </c>
      <c r="E27" s="39" t="str">
        <f ca="1">IF(INDIRECT("Program!"&amp;ADDRESS(ROW(E27)+43,$E$1*2+2))="","",INDIRECT("Program!"&amp;ADDRESS(ROW(E27)+43,$E$1*2+2)))</f>
        <v/>
      </c>
      <c r="F27" s="23" t="str">
        <f ca="1">IF(INDIRECT("Program!"&amp;ADDRESS(ROW(F27)+86,$E$1*2+2))="","",INDIRECT("Program!"&amp;ADDRESS(ROW(F27)+86,$E$1*2+2)))</f>
        <v/>
      </c>
      <c r="G27" s="298" t="str">
        <f ca="1">IF(INDIRECT("Program!"&amp;ADDRESS(ROW(G27)+86+43,$E$1*2+2))="","",INDIRECT("Program!"&amp;ADDRESS(ROW(G27)+86+43,$E$1*2+2)))</f>
        <v/>
      </c>
      <c r="H27" s="23" t="str">
        <f ca="1">IF(INDIRECT("Program!"&amp;ADDRESS(ROW(H27)+86+86,$E$1*2+2))="","",INDIRECT("Program!"&amp;ADDRESS(ROW(H27)+86+86,$E$1*2+2)))</f>
        <v/>
      </c>
      <c r="I27" s="40" t="str">
        <f ca="1">IF(INDIRECT("Program!"&amp;ADDRESS(ROW(I27)+43+86+86,$E$1*2+2))="","",INDIRECT("Program!"&amp;ADDRESS(ROW(I27)+43+86+86,$E$1*2+2)))</f>
        <v/>
      </c>
      <c r="L27" s="96">
        <v>25</v>
      </c>
      <c r="M27" t="s">
        <v>275</v>
      </c>
    </row>
    <row r="28" spans="1:13" ht="18.75" thickBot="1">
      <c r="A28" s="389"/>
      <c r="B28" s="391"/>
      <c r="C28" s="393"/>
      <c r="D28" s="310" t="str">
        <f ca="1">IF(INDIRECT("Program!"&amp;ADDRESS(ROW(D28),$E$1*2+2))="","",INDIRECT("Program!"&amp;ADDRESS(ROW(D28),$E$1*2+2))&amp;" Nolu Sınıf")</f>
        <v/>
      </c>
      <c r="E28" s="50" t="str">
        <f ca="1">IF(INDIRECT("Program!"&amp;ADDRESS(ROW(E28)+43,$E$1*2+2))="","",INDIRECT("Program!"&amp;ADDRESS(ROW(E28)+43,$E$1*2+2))&amp;" Nolu Sınıf")</f>
        <v/>
      </c>
      <c r="F28" s="297" t="str">
        <f ca="1">IF(INDIRECT("Program!"&amp;ADDRESS(ROW(F28)+86,$E$1*2+2))="","",INDIRECT("Program!"&amp;ADDRESS(ROW(F28)+86,$E$1*2+2))&amp;" Nolu Sınıf")</f>
        <v/>
      </c>
      <c r="G28" s="50" t="str">
        <f ca="1">IF(INDIRECT("Program!"&amp;ADDRESS(ROW(G28)+86+43,$E$1*2+2))="","",INDIRECT("Program!"&amp;ADDRESS(ROW(G28)+86+43,$E$1*2+2))&amp;" Nolu Sınıf")</f>
        <v/>
      </c>
      <c r="H28" s="297" t="str">
        <f ca="1">IF(INDIRECT("Program!"&amp;ADDRESS(ROW(H28)+86+86,$E$1*2+2))="","",INDIRECT("Program!"&amp;ADDRESS(ROW(H28)+86+86,$E$1*2+2))&amp;" Nolu Sınıf")</f>
        <v/>
      </c>
      <c r="I28" s="51" t="str">
        <f ca="1">IF(INDIRECT("Program!"&amp;ADDRESS(ROW(I28)+43+86+86,$E$1*2+2))="","",INDIRECT("Program!"&amp;ADDRESS(ROW(I28)+43+86+86,$E$1*2+2))&amp;" Nolu Sınıf")</f>
        <v/>
      </c>
      <c r="L28" s="96">
        <v>26</v>
      </c>
      <c r="M28" t="s">
        <v>205</v>
      </c>
    </row>
    <row r="29" spans="1:13" ht="15">
      <c r="A29" s="389"/>
      <c r="B29" s="391"/>
      <c r="C29" s="379" t="s">
        <v>17</v>
      </c>
      <c r="D29" s="38" t="str">
        <f ca="1">IF(INDIRECT("Program!"&amp;ADDRESS(ROW(D29),$E$1*2+2))="","",INDIRECT("Program!"&amp;ADDRESS(ROW(D29),$E$1*2+2)))</f>
        <v/>
      </c>
      <c r="E29" s="39" t="str">
        <f ca="1">IF(INDIRECT("Program!"&amp;ADDRESS(ROW(E29)+43,$E$1*2+2))="","",INDIRECT("Program!"&amp;ADDRESS(ROW(E29)+43,$E$1*2+2)))</f>
        <v/>
      </c>
      <c r="F29" s="39" t="str">
        <f ca="1">IF(INDIRECT("Program!"&amp;ADDRESS(ROW(F29)+86,$E$1*2+2))="","",INDIRECT("Program!"&amp;ADDRESS(ROW(F29)+86,$E$1*2+2)))</f>
        <v/>
      </c>
      <c r="G29" s="39" t="str">
        <f ca="1">IF(INDIRECT("Program!"&amp;ADDRESS(ROW(G29)+86+43,$E$1*2+2))="","",INDIRECT("Program!"&amp;ADDRESS(ROW(G29)+86+43,$E$1*2+2)))</f>
        <v/>
      </c>
      <c r="H29" s="40" t="str">
        <f ca="1">IF(INDIRECT("Program!"&amp;ADDRESS(ROW(H29)+86+86,$E$1*2+2))="","",INDIRECT("Program!"&amp;ADDRESS(ROW(H29)+86+86,$E$1*2+2)))</f>
        <v/>
      </c>
      <c r="I29" s="48"/>
    </row>
    <row r="30" spans="1:13" ht="15">
      <c r="A30" s="389"/>
      <c r="B30" s="391"/>
      <c r="C30" s="379"/>
      <c r="D30" s="38" t="str">
        <f ca="1">IF(INDIRECT("Program!"&amp;ADDRESS(ROW(D30),$E$1*2+2))="","",INDIRECT("Program!"&amp;ADDRESS(ROW(D30),$E$1*2+2)))</f>
        <v/>
      </c>
      <c r="E30" s="39" t="str">
        <f ca="1">IF(INDIRECT("Program!"&amp;ADDRESS(ROW(E30)+43,$E$1*2+2))="","",INDIRECT("Program!"&amp;ADDRESS(ROW(E30)+43,$E$1*2+2)))</f>
        <v/>
      </c>
      <c r="F30" s="39" t="str">
        <f ca="1">IF(INDIRECT("Program!"&amp;ADDRESS(ROW(F30)+86,$E$1*2+2))="","",INDIRECT("Program!"&amp;ADDRESS(ROW(F30)+86,$E$1*2+2)))</f>
        <v/>
      </c>
      <c r="G30" s="39" t="str">
        <f ca="1">IF(INDIRECT("Program!"&amp;ADDRESS(ROW(G30)+86+43,$E$1*2+2))="","",INDIRECT("Program!"&amp;ADDRESS(ROW(G30)+86+43,$E$1*2+2)))</f>
        <v/>
      </c>
      <c r="H30" s="40" t="str">
        <f ca="1">IF(INDIRECT("Program!"&amp;ADDRESS(ROW(H30)+86+86,$E$1*2+2))="","",INDIRECT("Program!"&amp;ADDRESS(ROW(H30)+86+86,$E$1*2+2)))</f>
        <v/>
      </c>
      <c r="I30" s="48"/>
    </row>
    <row r="31" spans="1:13" ht="15">
      <c r="A31" s="389"/>
      <c r="B31" s="391"/>
      <c r="C31" s="380"/>
      <c r="D31" s="41" t="str">
        <f ca="1">IF(INDIRECT("Program!"&amp;ADDRESS(ROW(D31),$E$1*2+2))="","",INDIRECT("Program!"&amp;ADDRESS(ROW(D31),$E$1*2+2))&amp;" Nolu Sınıf")</f>
        <v/>
      </c>
      <c r="E31" s="42" t="str">
        <f ca="1">IF(INDIRECT("Program!"&amp;ADDRESS(ROW(E31)+43,$E$1*2+2))="","",INDIRECT("Program!"&amp;ADDRESS(ROW(E31)+43,$E$1*2+2))&amp;" Nolu Sınıf")</f>
        <v/>
      </c>
      <c r="F31" s="42" t="str">
        <f ca="1">IF(INDIRECT("Program!"&amp;ADDRESS(ROW(F31)+86,$E$1*2+2))="","",INDIRECT("Program!"&amp;ADDRESS(ROW(F31)+86,$E$1*2+2))&amp;" Nolu Sınıf")</f>
        <v/>
      </c>
      <c r="G31" s="42" t="str">
        <f ca="1">IF(INDIRECT("Program!"&amp;ADDRESS(ROW(G31)+86+43,$E$1*2+2))="","",INDIRECT("Program!"&amp;ADDRESS(ROW(G31)+86+43,$E$1*2+2))&amp;" Nolu Sınıf")</f>
        <v/>
      </c>
      <c r="H31" s="43" t="str">
        <f ca="1">IF(INDIRECT("Program!"&amp;ADDRESS(ROW(H31)+86+86,$E$1*2+2))="","",INDIRECT("Program!"&amp;ADDRESS(ROW(H31)+86+86,$E$1*2+2))&amp;" Nolu Sınıf")</f>
        <v/>
      </c>
      <c r="I31" s="48"/>
    </row>
    <row r="32" spans="1:13" ht="15">
      <c r="A32" s="389"/>
      <c r="B32" s="391"/>
      <c r="C32" s="378" t="s">
        <v>18</v>
      </c>
      <c r="D32" s="44" t="str">
        <f ca="1">IF(INDIRECT("Program!"&amp;ADDRESS(ROW(D32),$E$1*2+2))="","",INDIRECT("Program!"&amp;ADDRESS(ROW(D32),$E$1*2+2)))</f>
        <v/>
      </c>
      <c r="E32" s="45" t="str">
        <f ca="1">IF(INDIRECT("Program!"&amp;ADDRESS(ROW(E32)+43,$E$1*2+2))="","",INDIRECT("Program!"&amp;ADDRESS(ROW(E32)+43,$E$1*2+2)))</f>
        <v/>
      </c>
      <c r="F32" s="45" t="str">
        <f ca="1">IF(INDIRECT("Program!"&amp;ADDRESS(ROW(F32)+86,$E$1*2+2))="","",INDIRECT("Program!"&amp;ADDRESS(ROW(F32)+86,$E$1*2+2)))</f>
        <v/>
      </c>
      <c r="G32" s="45" t="str">
        <f ca="1">IF(INDIRECT("Program!"&amp;ADDRESS(ROW(G32)+86+43,$E$1*2+2))="","",INDIRECT("Program!"&amp;ADDRESS(ROW(G32)+86+43,$E$1*2+2)))</f>
        <v/>
      </c>
      <c r="H32" s="46" t="str">
        <f ca="1">IF(INDIRECT("Program!"&amp;ADDRESS(ROW(H32)+86+86,$E$1*2+2))="","",INDIRECT("Program!"&amp;ADDRESS(ROW(H32)+86+86,$E$1*2+2)))</f>
        <v/>
      </c>
      <c r="I32" s="48"/>
    </row>
    <row r="33" spans="1:9" ht="15">
      <c r="A33" s="389"/>
      <c r="B33" s="391"/>
      <c r="C33" s="379"/>
      <c r="D33" s="38" t="str">
        <f ca="1">IF(INDIRECT("Program!"&amp;ADDRESS(ROW(D33),$E$1*2+2))="","",INDIRECT("Program!"&amp;ADDRESS(ROW(D33),$E$1*2+2)))</f>
        <v/>
      </c>
      <c r="E33" s="39" t="str">
        <f ca="1">IF(INDIRECT("Program!"&amp;ADDRESS(ROW(E33)+43,$E$1*2+2))="","",INDIRECT("Program!"&amp;ADDRESS(ROW(E33)+43,$E$1*2+2)))</f>
        <v/>
      </c>
      <c r="F33" s="39" t="str">
        <f ca="1">IF(INDIRECT("Program!"&amp;ADDRESS(ROW(F33)+86,$E$1*2+2))="","",INDIRECT("Program!"&amp;ADDRESS(ROW(F33)+86,$E$1*2+2)))</f>
        <v/>
      </c>
      <c r="G33" s="39" t="str">
        <f ca="1">IF(INDIRECT("Program!"&amp;ADDRESS(ROW(G33)+86+43,$E$1*2+2))="","",INDIRECT("Program!"&amp;ADDRESS(ROW(G33)+86+43,$E$1*2+2)))</f>
        <v/>
      </c>
      <c r="H33" s="40" t="str">
        <f ca="1">IF(INDIRECT("Program!"&amp;ADDRESS(ROW(H33)+86+86,$E$1*2+2))="","",INDIRECT("Program!"&amp;ADDRESS(ROW(H33)+86+86,$E$1*2+2)))</f>
        <v/>
      </c>
      <c r="I33" s="48"/>
    </row>
    <row r="34" spans="1:9" ht="15">
      <c r="A34" s="389"/>
      <c r="B34" s="391"/>
      <c r="C34" s="380"/>
      <c r="D34" s="41" t="str">
        <f ca="1">IF(INDIRECT("Program!"&amp;ADDRESS(ROW(D34),$E$1*2+2))="","",INDIRECT("Program!"&amp;ADDRESS(ROW(D34),$E$1*2+2))&amp;" Nolu Sınıf")</f>
        <v/>
      </c>
      <c r="E34" s="42" t="str">
        <f ca="1">IF(INDIRECT("Program!"&amp;ADDRESS(ROW(E34)+43,$E$1*2+2))="","",INDIRECT("Program!"&amp;ADDRESS(ROW(E34)+43,$E$1*2+2))&amp;" Nolu Sınıf")</f>
        <v/>
      </c>
      <c r="F34" s="42" t="str">
        <f ca="1">IF(INDIRECT("Program!"&amp;ADDRESS(ROW(F34)+86,$E$1*2+2))="","",INDIRECT("Program!"&amp;ADDRESS(ROW(F34)+86,$E$1*2+2))&amp;" Nolu Sınıf")</f>
        <v/>
      </c>
      <c r="G34" s="42" t="str">
        <f ca="1">IF(INDIRECT("Program!"&amp;ADDRESS(ROW(G34)+86+43,$E$1*2+2))="","",INDIRECT("Program!"&amp;ADDRESS(ROW(G34)+86+43,$E$1*2+2))&amp;" Nolu Sınıf")</f>
        <v/>
      </c>
      <c r="H34" s="43" t="str">
        <f ca="1">IF(INDIRECT("Program!"&amp;ADDRESS(ROW(H34)+86+86,$E$1*2+2))="","",INDIRECT("Program!"&amp;ADDRESS(ROW(H34)+86+86,$E$1*2+2))&amp;" Nolu Sınıf")</f>
        <v/>
      </c>
      <c r="I34" s="48"/>
    </row>
    <row r="35" spans="1:9" ht="15">
      <c r="A35" s="389"/>
      <c r="B35" s="391"/>
      <c r="C35" s="378" t="s">
        <v>19</v>
      </c>
      <c r="D35" s="44" t="str">
        <f ca="1">IF(INDIRECT("Program!"&amp;ADDRESS(ROW(D35),$E$1*2+2))="","",INDIRECT("Program!"&amp;ADDRESS(ROW(D35),$E$1*2+2)))</f>
        <v/>
      </c>
      <c r="E35" s="45" t="str">
        <f ca="1">IF(INDIRECT("Program!"&amp;ADDRESS(ROW(E35)+43,$E$1*2+2))="","",INDIRECT("Program!"&amp;ADDRESS(ROW(E35)+43,$E$1*2+2)))</f>
        <v/>
      </c>
      <c r="F35" s="45" t="str">
        <f ca="1">IF(INDIRECT("Program!"&amp;ADDRESS(ROW(F35)+86,$E$1*2+2))="","",INDIRECT("Program!"&amp;ADDRESS(ROW(F35)+86,$E$1*2+2)))</f>
        <v/>
      </c>
      <c r="G35" s="45" t="str">
        <f ca="1">IF(INDIRECT("Program!"&amp;ADDRESS(ROW(G35)+86+43,$E$1*2+2))="","",INDIRECT("Program!"&amp;ADDRESS(ROW(G35)+86+43,$E$1*2+2)))</f>
        <v/>
      </c>
      <c r="H35" s="46" t="str">
        <f ca="1">IF(INDIRECT("Program!"&amp;ADDRESS(ROW(H35)+86+86,$E$1*2+2))="","",INDIRECT("Program!"&amp;ADDRESS(ROW(H35)+86+86,$E$1*2+2)))</f>
        <v/>
      </c>
      <c r="I35" s="48"/>
    </row>
    <row r="36" spans="1:9" ht="15">
      <c r="A36" s="389"/>
      <c r="B36" s="391"/>
      <c r="C36" s="379"/>
      <c r="D36" s="38" t="str">
        <f ca="1">IF(INDIRECT("Program!"&amp;ADDRESS(ROW(D36),$E$1*2+2))="","",INDIRECT("Program!"&amp;ADDRESS(ROW(D36),$E$1*2+2)))</f>
        <v/>
      </c>
      <c r="E36" s="39" t="str">
        <f ca="1">IF(INDIRECT("Program!"&amp;ADDRESS(ROW(E36)+43,$E$1*2+2))="","",INDIRECT("Program!"&amp;ADDRESS(ROW(E36)+43,$E$1*2+2)))</f>
        <v/>
      </c>
      <c r="F36" s="39" t="str">
        <f ca="1">IF(INDIRECT("Program!"&amp;ADDRESS(ROW(F36)+86,$E$1*2+2))="","",INDIRECT("Program!"&amp;ADDRESS(ROW(F36)+86,$E$1*2+2)))</f>
        <v/>
      </c>
      <c r="G36" s="39" t="str">
        <f ca="1">IF(INDIRECT("Program!"&amp;ADDRESS(ROW(G36)+86+43,$E$1*2+2))="","",INDIRECT("Program!"&amp;ADDRESS(ROW(G36)+86+43,$E$1*2+2)))</f>
        <v/>
      </c>
      <c r="H36" s="40" t="str">
        <f ca="1">IF(INDIRECT("Program!"&amp;ADDRESS(ROW(H36)+86+86,$E$1*2+2))="","",INDIRECT("Program!"&amp;ADDRESS(ROW(H36)+86+86,$E$1*2+2)))</f>
        <v/>
      </c>
      <c r="I36" s="48"/>
    </row>
    <row r="37" spans="1:9" ht="15">
      <c r="A37" s="389"/>
      <c r="B37" s="391"/>
      <c r="C37" s="380"/>
      <c r="D37" s="41" t="str">
        <f ca="1">IF(INDIRECT("Program!"&amp;ADDRESS(ROW(D37),$E$1*2+2))="","",INDIRECT("Program!"&amp;ADDRESS(ROW(D37),$E$1*2+2))&amp;" Nolu Sınıf")</f>
        <v/>
      </c>
      <c r="E37" s="42" t="str">
        <f ca="1">IF(INDIRECT("Program!"&amp;ADDRESS(ROW(E37)+43,$E$1*2+2))="","",INDIRECT("Program!"&amp;ADDRESS(ROW(E37)+43,$E$1*2+2))&amp;" Nolu Sınıf")</f>
        <v/>
      </c>
      <c r="F37" s="42" t="str">
        <f ca="1">IF(INDIRECT("Program!"&amp;ADDRESS(ROW(F37)+86,$E$1*2+2))="","",INDIRECT("Program!"&amp;ADDRESS(ROW(F37)+86,$E$1*2+2))&amp;" Nolu Sınıf")</f>
        <v/>
      </c>
      <c r="G37" s="42" t="str">
        <f ca="1">IF(INDIRECT("Program!"&amp;ADDRESS(ROW(G37)+86+43,$E$1*2+2))="","",INDIRECT("Program!"&amp;ADDRESS(ROW(G37)+86+43,$E$1*2+2))&amp;" Nolu Sınıf")</f>
        <v/>
      </c>
      <c r="H37" s="43" t="str">
        <f ca="1">IF(INDIRECT("Program!"&amp;ADDRESS(ROW(H37)+86+86,$E$1*2+2))="","",INDIRECT("Program!"&amp;ADDRESS(ROW(H37)+86+86,$E$1*2+2))&amp;" Nolu Sınıf")</f>
        <v/>
      </c>
      <c r="I37" s="48"/>
    </row>
    <row r="38" spans="1:9" ht="15">
      <c r="A38" s="389"/>
      <c r="B38" s="391"/>
      <c r="C38" s="378" t="s">
        <v>20</v>
      </c>
      <c r="D38" s="44" t="str">
        <f ca="1">IF(INDIRECT("Program!"&amp;ADDRESS(ROW(D38),$E$1*2+2))="","",INDIRECT("Program!"&amp;ADDRESS(ROW(D38),$E$1*2+2)))</f>
        <v/>
      </c>
      <c r="E38" s="45" t="str">
        <f ca="1">IF(INDIRECT("Program!"&amp;ADDRESS(ROW(E38)+43,$E$1*2+2))="","",INDIRECT("Program!"&amp;ADDRESS(ROW(E38)+43,$E$1*2+2)))</f>
        <v/>
      </c>
      <c r="F38" s="45" t="str">
        <f ca="1">IF(INDIRECT("Program!"&amp;ADDRESS(ROW(F38)+86,$E$1*2+2))="","",INDIRECT("Program!"&amp;ADDRESS(ROW(F38)+86,$E$1*2+2)))</f>
        <v/>
      </c>
      <c r="G38" s="45" t="str">
        <f ca="1">IF(INDIRECT("Program!"&amp;ADDRESS(ROW(G38)+86+43,$E$1*2+2))="","",INDIRECT("Program!"&amp;ADDRESS(ROW(G38)+86+43,$E$1*2+2)))</f>
        <v/>
      </c>
      <c r="H38" s="46" t="str">
        <f ca="1">IF(INDIRECT("Program!"&amp;ADDRESS(ROW(H38)+86+86,$E$1*2+2))="","",INDIRECT("Program!"&amp;ADDRESS(ROW(H38)+86+86,$E$1*2+2)))</f>
        <v/>
      </c>
      <c r="I38" s="48"/>
    </row>
    <row r="39" spans="1:9" ht="15">
      <c r="A39" s="389"/>
      <c r="B39" s="391"/>
      <c r="C39" s="379"/>
      <c r="D39" s="38" t="str">
        <f ca="1">IF(INDIRECT("Program!"&amp;ADDRESS(ROW(D39),$E$1*2+2))="","",INDIRECT("Program!"&amp;ADDRESS(ROW(D39),$E$1*2+2)))</f>
        <v/>
      </c>
      <c r="E39" s="39" t="str">
        <f ca="1">IF(INDIRECT("Program!"&amp;ADDRESS(ROW(E39)+43,$E$1*2+2))="","",INDIRECT("Program!"&amp;ADDRESS(ROW(E39)+43,$E$1*2+2)))</f>
        <v/>
      </c>
      <c r="F39" s="39" t="str">
        <f ca="1">IF(INDIRECT("Program!"&amp;ADDRESS(ROW(F39)+86,$E$1*2+2))="","",INDIRECT("Program!"&amp;ADDRESS(ROW(F39)+86,$E$1*2+2)))</f>
        <v/>
      </c>
      <c r="G39" s="39" t="str">
        <f ca="1">IF(INDIRECT("Program!"&amp;ADDRESS(ROW(G39)+86+43,$E$1*2+2))="","",INDIRECT("Program!"&amp;ADDRESS(ROW(G39)+86+43,$E$1*2+2)))</f>
        <v/>
      </c>
      <c r="H39" s="40" t="str">
        <f ca="1">IF(INDIRECT("Program!"&amp;ADDRESS(ROW(H39)+86+86,$E$1*2+2))="","",INDIRECT("Program!"&amp;ADDRESS(ROW(H39)+86+86,$E$1*2+2)))</f>
        <v/>
      </c>
      <c r="I39" s="48"/>
    </row>
    <row r="40" spans="1:9" ht="15">
      <c r="A40" s="389"/>
      <c r="B40" s="391"/>
      <c r="C40" s="380"/>
      <c r="D40" s="41" t="str">
        <f ca="1">IF(INDIRECT("Program!"&amp;ADDRESS(ROW(D40),$E$1*2+2))="","",INDIRECT("Program!"&amp;ADDRESS(ROW(D40),$E$1*2+2))&amp;" Nolu Sınıf")</f>
        <v/>
      </c>
      <c r="E40" s="42" t="str">
        <f ca="1">IF(INDIRECT("Program!"&amp;ADDRESS(ROW(E40)+43,$E$1*2+2))="","",INDIRECT("Program!"&amp;ADDRESS(ROW(E40)+43,$E$1*2+2))&amp;" Nolu Sınıf")</f>
        <v/>
      </c>
      <c r="F40" s="42" t="str">
        <f ca="1">IF(INDIRECT("Program!"&amp;ADDRESS(ROW(F40)+86,$E$1*2+2))="","",INDIRECT("Program!"&amp;ADDRESS(ROW(F40)+86,$E$1*2+2))&amp;" Nolu Sınıf")</f>
        <v/>
      </c>
      <c r="G40" s="42" t="str">
        <f ca="1">IF(INDIRECT("Program!"&amp;ADDRESS(ROW(G40)+86+43,$E$1*2+2))="","",INDIRECT("Program!"&amp;ADDRESS(ROW(G40)+86+43,$E$1*2+2))&amp;" Nolu Sınıf")</f>
        <v/>
      </c>
      <c r="H40" s="43" t="str">
        <f ca="1">IF(INDIRECT("Program!"&amp;ADDRESS(ROW(H40)+86+86,$E$1*2+2))="","",INDIRECT("Program!"&amp;ADDRESS(ROW(H40)+86+86,$E$1*2+2))&amp;" Nolu Sınıf")</f>
        <v/>
      </c>
      <c r="I40" s="48"/>
    </row>
    <row r="41" spans="1:9" ht="15">
      <c r="A41" s="389"/>
      <c r="B41" s="391"/>
      <c r="C41" s="378" t="s">
        <v>21</v>
      </c>
      <c r="D41" s="44" t="str">
        <f ca="1">IF(INDIRECT("Program!"&amp;ADDRESS(ROW(D41),$E$1*2+2))="","",INDIRECT("Program!"&amp;ADDRESS(ROW(D41),$E$1*2+2)))</f>
        <v/>
      </c>
      <c r="E41" s="45" t="str">
        <f ca="1">IF(INDIRECT("Program!"&amp;ADDRESS(ROW(E41)+43,$E$1*2+2))="","",INDIRECT("Program!"&amp;ADDRESS(ROW(E41)+43,$E$1*2+2)))</f>
        <v/>
      </c>
      <c r="F41" s="45" t="str">
        <f ca="1">IF(INDIRECT("Program!"&amp;ADDRESS(ROW(F41)+86,$E$1*2+2))="","",INDIRECT("Program!"&amp;ADDRESS(ROW(F41)+86,$E$1*2+2)))</f>
        <v/>
      </c>
      <c r="G41" s="45" t="str">
        <f t="shared" ref="G41:G45" ca="1" si="0">IF(INDIRECT("Program!"&amp;ADDRESS(ROW(G41)+86+43,$E$1*2+2))="","",INDIRECT("Program!"&amp;ADDRESS(ROW(G41)+86+43,$E$1*2+2)))</f>
        <v/>
      </c>
      <c r="H41" s="46" t="str">
        <f ca="1">IF(INDIRECT("Program!"&amp;ADDRESS(ROW(H41)+86+86,$E$1*2+2))="","",INDIRECT("Program!"&amp;ADDRESS(ROW(H41)+86+86,$E$1*2+2)))</f>
        <v/>
      </c>
      <c r="I41" s="48"/>
    </row>
    <row r="42" spans="1:9" ht="15">
      <c r="A42" s="389"/>
      <c r="B42" s="391"/>
      <c r="C42" s="379"/>
      <c r="D42" s="38" t="str">
        <f ca="1">IF(INDIRECT("Program!"&amp;ADDRESS(ROW(D42),$E$1*2+2))="","",INDIRECT("Program!"&amp;ADDRESS(ROW(D42),$E$1*2+2)))</f>
        <v/>
      </c>
      <c r="E42" s="39" t="str">
        <f ca="1">IF(INDIRECT("Program!"&amp;ADDRESS(ROW(E42)+43,$E$1*2+2))="","",INDIRECT("Program!"&amp;ADDRESS(ROW(E42)+43,$E$1*2+2)))</f>
        <v/>
      </c>
      <c r="F42" s="39" t="str">
        <f ca="1">IF(INDIRECT("Program!"&amp;ADDRESS(ROW(F42)+86,$E$1*2+2))="","",INDIRECT("Program!"&amp;ADDRESS(ROW(F42)+86,$E$1*2+2)))</f>
        <v/>
      </c>
      <c r="G42" s="39" t="str">
        <f t="shared" ca="1" si="0"/>
        <v/>
      </c>
      <c r="H42" s="40" t="str">
        <f ca="1">IF(INDIRECT("Program!"&amp;ADDRESS(ROW(H42)+86+86,$E$1*2+2))="","",INDIRECT("Program!"&amp;ADDRESS(ROW(H42)+86+86,$E$1*2+2)))</f>
        <v/>
      </c>
      <c r="I42" s="48"/>
    </row>
    <row r="43" spans="1:9" ht="15">
      <c r="A43" s="389"/>
      <c r="B43" s="391"/>
      <c r="C43" s="380"/>
      <c r="D43" s="41" t="str">
        <f ca="1">IF(INDIRECT("Program!"&amp;ADDRESS(ROW(D43),$E$1*2+2))="","",INDIRECT("Program!"&amp;ADDRESS(ROW(D43),$E$1*2+2))&amp;" Nolu Sınıf")</f>
        <v/>
      </c>
      <c r="E43" s="42" t="str">
        <f ca="1">IF(INDIRECT("Program!"&amp;ADDRESS(ROW(E43)+43,$E$1*2+2))="","",INDIRECT("Program!"&amp;ADDRESS(ROW(E43)+43,$E$1*2+2))&amp;" Nolu Sınıf")</f>
        <v/>
      </c>
      <c r="F43" s="42" t="str">
        <f ca="1">IF(INDIRECT("Program!"&amp;ADDRESS(ROW(F43)+86,$E$1*2+2))="","",INDIRECT("Program!"&amp;ADDRESS(ROW(F43)+86,$E$1*2+2))&amp;" Nolu Sınıf")</f>
        <v/>
      </c>
      <c r="G43" s="42" t="str">
        <f ca="1">IF(INDIRECT("Program!"&amp;ADDRESS(ROW(G43)+86+43,$E$1*2+2))="","",INDIRECT("Program!"&amp;ADDRESS(ROW(G43)+86+43,$E$1*2+2))&amp;" Nolu Sınıf")</f>
        <v/>
      </c>
      <c r="H43" s="43" t="str">
        <f ca="1">IF(INDIRECT("Program!"&amp;ADDRESS(ROW(H43)+86+86,$E$1*2+2))="","",INDIRECT("Program!"&amp;ADDRESS(ROW(H43)+86+86,$E$1*2+2))&amp;" Nolu Sınıf")</f>
        <v/>
      </c>
      <c r="I43" s="48"/>
    </row>
    <row r="44" spans="1:9" ht="15">
      <c r="A44" s="389"/>
      <c r="B44" s="391"/>
      <c r="C44" s="378" t="s">
        <v>22</v>
      </c>
      <c r="D44" s="44" t="str">
        <f ca="1">IF(INDIRECT("Program!"&amp;ADDRESS(ROW(D44),$E$1*2+2))="","",INDIRECT("Program!"&amp;ADDRESS(ROW(D44),$E$1*2+2)))</f>
        <v/>
      </c>
      <c r="E44" s="45" t="str">
        <f ca="1">IF(INDIRECT("Program!"&amp;ADDRESS(ROW(E44)+43,$E$1*2+2))="","",INDIRECT("Program!"&amp;ADDRESS(ROW(E44)+43,$E$1*2+2)))</f>
        <v/>
      </c>
      <c r="F44" s="45" t="str">
        <f ca="1">IF(INDIRECT("Program!"&amp;ADDRESS(ROW(F44)+86,$E$1*2+2))="","",INDIRECT("Program!"&amp;ADDRESS(ROW(F44)+86,$E$1*2+2)))</f>
        <v/>
      </c>
      <c r="G44" s="45" t="str">
        <f t="shared" ca="1" si="0"/>
        <v/>
      </c>
      <c r="H44" s="46" t="str">
        <f ca="1">IF(INDIRECT("Program!"&amp;ADDRESS(ROW(H44)+86+86,$E$1*2+2))="","",INDIRECT("Program!"&amp;ADDRESS(ROW(H44)+86+86,$E$1*2+2)))</f>
        <v/>
      </c>
      <c r="I44" s="48"/>
    </row>
    <row r="45" spans="1:9" ht="15">
      <c r="A45" s="389"/>
      <c r="B45" s="391"/>
      <c r="C45" s="379"/>
      <c r="D45" s="38" t="str">
        <f ca="1">IF(INDIRECT("Program!"&amp;ADDRESS(ROW(D45),$E$1*2+2))="","",INDIRECT("Program!"&amp;ADDRESS(ROW(D45),$E$1*2+2)))</f>
        <v/>
      </c>
      <c r="E45" s="39" t="str">
        <f ca="1">IF(INDIRECT("Program!"&amp;ADDRESS(ROW(E45)+43,$E$1*2+2))="","",INDIRECT("Program!"&amp;ADDRESS(ROW(E45)+43,$E$1*2+2)))</f>
        <v/>
      </c>
      <c r="F45" s="39" t="str">
        <f ca="1">IF(INDIRECT("Program!"&amp;ADDRESS(ROW(F45)+86,$E$1*2+2))="","",INDIRECT("Program!"&amp;ADDRESS(ROW(F45)+86,$E$1*2+2)))</f>
        <v/>
      </c>
      <c r="G45" s="39" t="str">
        <f t="shared" ca="1" si="0"/>
        <v/>
      </c>
      <c r="H45" s="40" t="str">
        <f ca="1">IF(INDIRECT("Program!"&amp;ADDRESS(ROW(H45)+86+86,$E$1*2+2))="","",INDIRECT("Program!"&amp;ADDRESS(ROW(H45)+86+86,$E$1*2+2)))</f>
        <v/>
      </c>
      <c r="I45" s="48"/>
    </row>
    <row r="46" spans="1:9" ht="15.75" thickBot="1">
      <c r="A46" s="389"/>
      <c r="B46" s="391"/>
      <c r="C46" s="381"/>
      <c r="D46" s="49" t="str">
        <f ca="1">IF(INDIRECT("Program!"&amp;ADDRESS(ROW(D46),$E$1*2+2))="","",INDIRECT("Program!"&amp;ADDRESS(ROW(D46),$E$1*2+2))&amp;" Nolu Sınıf")</f>
        <v/>
      </c>
      <c r="E46" s="50" t="str">
        <f ca="1">IF(INDIRECT("Program!"&amp;ADDRESS(ROW(E46)+43,$E$1*2+2))="","",INDIRECT("Program!"&amp;ADDRESS(ROW(E46)+43,$E$1*2+2))&amp;" Nolu Sınıf")</f>
        <v/>
      </c>
      <c r="F46" s="50" t="str">
        <f ca="1">IF(INDIRECT("Program!"&amp;ADDRESS(ROW(F46)+86,$E$1*2+2))="","",INDIRECT("Program!"&amp;ADDRESS(ROW(F46)+86,$E$1*2+2))&amp;" Nolu Sınıf")</f>
        <v/>
      </c>
      <c r="G46" s="42" t="str">
        <f ca="1">IF(INDIRECT("Program!"&amp;ADDRESS(ROW(G46)+86+43,$E$1*2+2))="","",INDIRECT("Program!"&amp;ADDRESS(ROW(G46)+86+43,$E$1*2+2))&amp;" Nolu Sınıf")</f>
        <v/>
      </c>
      <c r="H46" s="51" t="str">
        <f ca="1">IF(INDIRECT("Program!"&amp;ADDRESS(ROW(H46)+86+86,$E$1*2+2))="","",INDIRECT("Program!"&amp;ADDRESS(ROW(H46)+86+86,$E$1*2+2))&amp;" Nolu Sınıf")</f>
        <v/>
      </c>
      <c r="I46" s="48"/>
    </row>
    <row r="47" spans="1:9">
      <c r="E47" s="22" t="s">
        <v>10</v>
      </c>
      <c r="F47" s="23">
        <f ca="1">TODAY()</f>
        <v>45162</v>
      </c>
      <c r="G47" s="28" t="s">
        <v>9</v>
      </c>
    </row>
    <row r="48" spans="1:9" ht="18.75" thickBot="1">
      <c r="E48" s="22"/>
      <c r="F48" s="23"/>
      <c r="G48" s="388"/>
      <c r="H48" s="388"/>
    </row>
    <row r="49" spans="1:9" ht="18.75" thickBot="1">
      <c r="A49" s="389" t="str">
        <f ca="1">INDIRECT("Program!"&amp;ADDRESS(1,E1*2+2))&amp;" PROGRAMI"</f>
        <v>ELEKTRİK PROGRAMI</v>
      </c>
      <c r="B49" s="392" t="str">
        <f ca="1">INDIRECT("Program!"&amp;ADDRESS(2,$E$1*2+3))&amp;". Sınıf ("&amp;INDIRECT("Program!"&amp;ADDRESS(3,$E$1*2+3))&amp;" Nolu Derslik)"</f>
        <v>2. Sınıf (24 Nolu Derslik)</v>
      </c>
      <c r="C49" s="34"/>
      <c r="D49" s="35" t="s">
        <v>2</v>
      </c>
      <c r="E49" s="36" t="s">
        <v>3</v>
      </c>
      <c r="F49" s="36" t="s">
        <v>4</v>
      </c>
      <c r="G49" s="36" t="s">
        <v>5</v>
      </c>
      <c r="H49" s="37" t="s">
        <v>6</v>
      </c>
      <c r="I49" s="37" t="s">
        <v>41</v>
      </c>
    </row>
    <row r="50" spans="1:9" ht="45" customHeight="1">
      <c r="A50" s="389"/>
      <c r="B50" s="392"/>
      <c r="C50" s="383" t="s">
        <v>290</v>
      </c>
      <c r="D50" s="154" t="str">
        <f t="shared" ref="D50:D61" ca="1" si="1">IF(INDIRECT("Program!"&amp;ADDRESS(ROW(D4),$E$1*2+3))="","",INDIRECT("Program!"&amp;ADDRESS(ROW(D4),$E$1*2+3)))</f>
        <v/>
      </c>
      <c r="E50" s="146" t="str">
        <f t="shared" ref="E50:E61" ca="1" si="2">IF(INDIRECT("Program!"&amp;ADDRESS(ROW(E4)+43,$E$1*2+3))="","",INDIRECT("Program!"&amp;ADDRESS(ROW(E4)+43,$E$1*2+3)))</f>
        <v/>
      </c>
      <c r="F50" s="146" t="str">
        <f t="shared" ref="F50:F61" ca="1" si="3">IF(INDIRECT("Program!"&amp;ADDRESS(ROW(F4)+86,$E$1*2+3))="","",INDIRECT("Program!"&amp;ADDRESS(ROW(F4)+86,$E$1*2+3)))</f>
        <v>Sarım Tekniği</v>
      </c>
      <c r="G50" s="146" t="str">
        <f t="shared" ref="G50:G61" ca="1" si="4">IF(INDIRECT("Program!"&amp;ADDRESS(ROW(G4)+86+43,$E$1*2+3))="","",INDIRECT("Program!"&amp;ADDRESS(ROW(G4)+86+43,$E$1*2+3)))</f>
        <v>Prog. Den.</v>
      </c>
      <c r="H50" s="155" t="str">
        <f t="shared" ref="H50:H61" ca="1" si="5">IF(INDIRECT("Program!"&amp;ADDRESS(ROW(H4)+86+86,$E$1*2+3))="","",INDIRECT("Program!"&amp;ADDRESS(ROW(H4)+86+86,$E$1*2+3)))</f>
        <v/>
      </c>
      <c r="I50" s="155" t="str">
        <f t="shared" ref="I50:I61" ca="1" si="6">IF(INDIRECT("Program!"&amp;ADDRESS(ROW(I4)+43+86+86,$E$1*2+3))="","",INDIRECT("Program!"&amp;ADDRESS(ROW(I4)+43+86+86,$E$1*2+3)))</f>
        <v/>
      </c>
    </row>
    <row r="51" spans="1:9" ht="15" customHeight="1">
      <c r="A51" s="389"/>
      <c r="B51" s="392"/>
      <c r="C51" s="383"/>
      <c r="D51" s="154" t="str">
        <f t="shared" ca="1" si="1"/>
        <v/>
      </c>
      <c r="E51" s="146" t="str">
        <f t="shared" ca="1" si="2"/>
        <v/>
      </c>
      <c r="F51" s="146" t="str">
        <f t="shared" ca="1" si="3"/>
        <v>M.ERKAN</v>
      </c>
      <c r="G51" s="146" t="str">
        <f t="shared" ca="1" si="4"/>
        <v>M.ERKAN</v>
      </c>
      <c r="H51" s="155" t="str">
        <f t="shared" ca="1" si="5"/>
        <v/>
      </c>
      <c r="I51" s="155" t="str">
        <f t="shared" ca="1" si="6"/>
        <v/>
      </c>
    </row>
    <row r="52" spans="1:9" ht="15" customHeight="1">
      <c r="A52" s="389"/>
      <c r="B52" s="392"/>
      <c r="C52" s="384"/>
      <c r="D52" s="60" t="str">
        <f t="shared" ca="1" si="1"/>
        <v/>
      </c>
      <c r="E52" s="61" t="str">
        <f t="shared" ca="1" si="2"/>
        <v/>
      </c>
      <c r="F52" s="61" t="str">
        <f t="shared" ca="1" si="3"/>
        <v>PLC Lab.</v>
      </c>
      <c r="G52" s="61" t="str">
        <f t="shared" ca="1" si="4"/>
        <v>PLC Lab.</v>
      </c>
      <c r="H52" s="62" t="str">
        <f t="shared" ca="1" si="5"/>
        <v/>
      </c>
      <c r="I52" s="62" t="str">
        <f t="shared" ca="1" si="6"/>
        <v/>
      </c>
    </row>
    <row r="53" spans="1:9" ht="47.25" customHeight="1">
      <c r="A53" s="389"/>
      <c r="B53" s="392"/>
      <c r="C53" s="382" t="s">
        <v>291</v>
      </c>
      <c r="D53" s="77" t="str">
        <f t="shared" ca="1" si="1"/>
        <v/>
      </c>
      <c r="E53" s="78" t="str">
        <f t="shared" ca="1" si="2"/>
        <v/>
      </c>
      <c r="F53" s="78" t="str">
        <f t="shared" ca="1" si="3"/>
        <v>Sarım Tekniği</v>
      </c>
      <c r="G53" s="78" t="str">
        <f t="shared" ca="1" si="4"/>
        <v>Prog. Den./ Özel Tesisat</v>
      </c>
      <c r="H53" s="79" t="str">
        <f t="shared" ca="1" si="5"/>
        <v>Bil.Dest.Proje/Sist An. Ve Tas.</v>
      </c>
      <c r="I53" s="79" t="str">
        <f t="shared" ca="1" si="6"/>
        <v/>
      </c>
    </row>
    <row r="54" spans="1:9" ht="22.5" customHeight="1">
      <c r="A54" s="389"/>
      <c r="B54" s="392"/>
      <c r="C54" s="383"/>
      <c r="D54" s="154" t="str">
        <f t="shared" ca="1" si="1"/>
        <v/>
      </c>
      <c r="E54" s="146" t="str">
        <f t="shared" ca="1" si="2"/>
        <v/>
      </c>
      <c r="F54" s="146" t="str">
        <f t="shared" ca="1" si="3"/>
        <v>M.ERKAN</v>
      </c>
      <c r="G54" s="146" t="str">
        <f t="shared" ca="1" si="4"/>
        <v>M.ERKAN/S.ÖNCÜ</v>
      </c>
      <c r="H54" s="155" t="str">
        <f t="shared" ca="1" si="5"/>
        <v>M.ORTATAŞ/M.ERKAN</v>
      </c>
      <c r="I54" s="155" t="str">
        <f t="shared" ca="1" si="6"/>
        <v/>
      </c>
    </row>
    <row r="55" spans="1:9" ht="15">
      <c r="A55" s="389"/>
      <c r="B55" s="392"/>
      <c r="C55" s="384"/>
      <c r="D55" s="60" t="str">
        <f t="shared" ca="1" si="1"/>
        <v/>
      </c>
      <c r="E55" s="61" t="str">
        <f t="shared" ca="1" si="2"/>
        <v/>
      </c>
      <c r="F55" s="61" t="str">
        <f t="shared" ca="1" si="3"/>
        <v>PLC Lab.</v>
      </c>
      <c r="G55" s="61"/>
      <c r="H55" s="62" t="str">
        <f t="shared" ca="1" si="5"/>
        <v>BS4/PLC Lab.</v>
      </c>
      <c r="I55" s="62" t="str">
        <f t="shared" ca="1" si="6"/>
        <v/>
      </c>
    </row>
    <row r="56" spans="1:9" ht="45.75" customHeight="1">
      <c r="A56" s="389"/>
      <c r="B56" s="392"/>
      <c r="C56" s="382" t="s">
        <v>292</v>
      </c>
      <c r="D56" s="77" t="str">
        <f t="shared" ca="1" si="1"/>
        <v/>
      </c>
      <c r="E56" s="78" t="str">
        <f t="shared" ca="1" si="2"/>
        <v>Aydınlatma Tek.</v>
      </c>
      <c r="F56" s="78" t="str">
        <f t="shared" ca="1" si="3"/>
        <v>Scada Sist./Ev Cihaz.</v>
      </c>
      <c r="G56" s="78" t="str">
        <f t="shared" ca="1" si="4"/>
        <v>Prog. Den./ Özel Tesisat</v>
      </c>
      <c r="H56" s="79" t="str">
        <f t="shared" ca="1" si="5"/>
        <v>Bil.Dest.Proje/Sist An. Ve Tas.</v>
      </c>
      <c r="I56" s="79" t="str">
        <f t="shared" ca="1" si="6"/>
        <v/>
      </c>
    </row>
    <row r="57" spans="1:9" ht="31.5" customHeight="1">
      <c r="A57" s="389"/>
      <c r="B57" s="392"/>
      <c r="C57" s="383"/>
      <c r="D57" s="154" t="str">
        <f t="shared" ca="1" si="1"/>
        <v/>
      </c>
      <c r="E57" s="146" t="str">
        <f t="shared" ca="1" si="2"/>
        <v>M.ORTATAŞ</v>
      </c>
      <c r="F57" s="146" t="str">
        <f t="shared" ca="1" si="3"/>
        <v>M.ERKAN/S.ÖNCÜ</v>
      </c>
      <c r="G57" s="146" t="str">
        <f t="shared" ca="1" si="4"/>
        <v>M.ERKAN/S.ÖNCÜ</v>
      </c>
      <c r="H57" s="155" t="str">
        <f t="shared" ca="1" si="5"/>
        <v>M.ORTATAŞ/M.ERKAN</v>
      </c>
      <c r="I57" s="155" t="str">
        <f t="shared" ca="1" si="6"/>
        <v/>
      </c>
    </row>
    <row r="58" spans="1:9" ht="15" customHeight="1">
      <c r="A58" s="389"/>
      <c r="B58" s="392"/>
      <c r="C58" s="384"/>
      <c r="D58" s="60" t="str">
        <f t="shared" ca="1" si="1"/>
        <v/>
      </c>
      <c r="E58" s="61" t="str">
        <f t="shared" ca="1" si="2"/>
        <v>Elk. Atl.</v>
      </c>
      <c r="F58" s="61" t="str">
        <f t="shared" ca="1" si="3"/>
        <v>PLC Lab./24</v>
      </c>
      <c r="G58" s="61" t="str">
        <f t="shared" ca="1" si="4"/>
        <v>PLC Lab./24</v>
      </c>
      <c r="H58" s="62" t="str">
        <f t="shared" ca="1" si="5"/>
        <v>BS4/PLC Lab.</v>
      </c>
      <c r="I58" s="62" t="str">
        <f t="shared" ca="1" si="6"/>
        <v/>
      </c>
    </row>
    <row r="59" spans="1:9" ht="50.25" customHeight="1">
      <c r="A59" s="389"/>
      <c r="B59" s="392"/>
      <c r="C59" s="382" t="s">
        <v>293</v>
      </c>
      <c r="D59" s="77" t="str">
        <f t="shared" ca="1" si="1"/>
        <v/>
      </c>
      <c r="E59" s="78" t="str">
        <f t="shared" ca="1" si="2"/>
        <v>Aydınlatma Tek.</v>
      </c>
      <c r="F59" s="78" t="str">
        <f t="shared" ca="1" si="3"/>
        <v>Scada Sist./Ev Cihaz.</v>
      </c>
      <c r="G59" s="78" t="str">
        <f t="shared" ca="1" si="4"/>
        <v>Prog. Den./ Özel Tesisat</v>
      </c>
      <c r="H59" s="79" t="str">
        <f t="shared" ca="1" si="5"/>
        <v>Bil.Dest.Proje/Sist An. Ve Tas.</v>
      </c>
      <c r="I59" s="79" t="str">
        <f t="shared" ca="1" si="6"/>
        <v/>
      </c>
    </row>
    <row r="60" spans="1:9" ht="31.5" customHeight="1">
      <c r="A60" s="389"/>
      <c r="B60" s="392"/>
      <c r="C60" s="383"/>
      <c r="D60" s="154" t="str">
        <f t="shared" ca="1" si="1"/>
        <v/>
      </c>
      <c r="E60" s="146" t="str">
        <f t="shared" ca="1" si="2"/>
        <v>M.ORTATAŞ</v>
      </c>
      <c r="F60" s="146" t="str">
        <f t="shared" ca="1" si="3"/>
        <v>M.ERKAN/S.ÖNCÜ</v>
      </c>
      <c r="G60" s="146" t="str">
        <f t="shared" ca="1" si="4"/>
        <v>M.ERKAN/S.ÖNCÜ</v>
      </c>
      <c r="H60" s="155" t="str">
        <f t="shared" ca="1" si="5"/>
        <v>M.ORTATAŞ/M.ERKAN</v>
      </c>
      <c r="I60" s="155" t="str">
        <f t="shared" ca="1" si="6"/>
        <v/>
      </c>
    </row>
    <row r="61" spans="1:9" ht="15" customHeight="1">
      <c r="A61" s="389"/>
      <c r="B61" s="392"/>
      <c r="C61" s="384"/>
      <c r="D61" s="60" t="str">
        <f t="shared" ca="1" si="1"/>
        <v/>
      </c>
      <c r="E61" s="61" t="str">
        <f t="shared" ca="1" si="2"/>
        <v>Elk. Atl.</v>
      </c>
      <c r="F61" s="61" t="str">
        <f t="shared" ca="1" si="3"/>
        <v>PLC Lab./24</v>
      </c>
      <c r="G61" s="61" t="str">
        <f t="shared" ca="1" si="4"/>
        <v>PLC Lab./24</v>
      </c>
      <c r="H61" s="62" t="str">
        <f t="shared" ca="1" si="5"/>
        <v>BS4/PLC Lab.</v>
      </c>
      <c r="I61" s="62" t="str">
        <f t="shared" ca="1" si="6"/>
        <v/>
      </c>
    </row>
    <row r="62" spans="1:9">
      <c r="A62" s="389"/>
      <c r="B62" s="392"/>
      <c r="C62" s="32"/>
      <c r="D62" s="156"/>
      <c r="E62" s="156"/>
      <c r="F62" s="156"/>
      <c r="G62" s="156"/>
      <c r="H62" s="157"/>
      <c r="I62" s="157"/>
    </row>
    <row r="63" spans="1:9" ht="15">
      <c r="A63" s="389"/>
      <c r="B63" s="392"/>
      <c r="C63" s="382" t="s">
        <v>13</v>
      </c>
      <c r="D63" s="77" t="str">
        <f t="shared" ref="D63:D92" ca="1" si="7">IF(INDIRECT("Program!"&amp;ADDRESS(ROW(D17),$E$1*2+3))="","",INDIRECT("Program!"&amp;ADDRESS(ROW(D17),$E$1*2+3)))</f>
        <v>Yenilebilir Enj. Sist.</v>
      </c>
      <c r="E63" s="78" t="str">
        <f t="shared" ref="E63:E92" ca="1" si="8">IF(INDIRECT("Program!"&amp;ADDRESS(ROW(E17)+43,$E$1*2+3))="","",INDIRECT("Program!"&amp;ADDRESS(ROW(E17)+43,$E$1*2+3)))</f>
        <v>Pano Tas. Ve Mont.</v>
      </c>
      <c r="F63" s="78" t="str">
        <f t="shared" ref="F63:F92" ca="1" si="9">IF(INDIRECT("Program!"&amp;ADDRESS(ROW(F17)+86,$E$1*2+3))="","",INDIRECT("Program!"&amp;ADDRESS(ROW(F17)+86,$E$1*2+3)))</f>
        <v/>
      </c>
      <c r="G63" s="78" t="str">
        <f t="shared" ref="G63:G92" ca="1" si="10">IF(INDIRECT("Program!"&amp;ADDRESS(ROW(G17)+86+43,$E$1*2+3))="","",INDIRECT("Program!"&amp;ADDRESS(ROW(G17)+86+43,$E$1*2+3)))</f>
        <v>Arıza Analizi</v>
      </c>
      <c r="H63" s="79" t="str">
        <f t="shared" ref="H63:H92" ca="1" si="11">IF(INDIRECT("Program!"&amp;ADDRESS(ROW(H17)+86+86,$E$1*2+3))="","",INDIRECT("Program!"&amp;ADDRESS(ROW(H17)+86+86,$E$1*2+3)))</f>
        <v>Scada Sistemleri</v>
      </c>
      <c r="I63" s="79" t="str">
        <f t="shared" ref="I63:I74" ca="1" si="12">IF(INDIRECT("Program!"&amp;ADDRESS(ROW(I17)+43+86+86,$E$1*2+3))="","",INDIRECT("Program!"&amp;ADDRESS(ROW(I17)+43+86+86,$E$1*2+3)))</f>
        <v/>
      </c>
    </row>
    <row r="64" spans="1:9" ht="15" customHeight="1">
      <c r="A64" s="389"/>
      <c r="B64" s="392"/>
      <c r="C64" s="383"/>
      <c r="D64" s="154" t="str">
        <f t="shared" ca="1" si="7"/>
        <v>S.ÖNCÜ</v>
      </c>
      <c r="E64" s="146" t="str">
        <f t="shared" ca="1" si="8"/>
        <v>S.ÖNCÜ</v>
      </c>
      <c r="F64" s="146" t="str">
        <f t="shared" ca="1" si="9"/>
        <v/>
      </c>
      <c r="G64" s="146" t="str">
        <f t="shared" ca="1" si="10"/>
        <v>M.ERKAN</v>
      </c>
      <c r="H64" s="155" t="str">
        <f t="shared" ca="1" si="11"/>
        <v>M.ERKAN</v>
      </c>
      <c r="I64" s="155" t="str">
        <f t="shared" ca="1" si="12"/>
        <v/>
      </c>
    </row>
    <row r="65" spans="1:9" ht="15">
      <c r="A65" s="389"/>
      <c r="B65" s="392"/>
      <c r="C65" s="384"/>
      <c r="D65" s="60">
        <f t="shared" ca="1" si="7"/>
        <v>24</v>
      </c>
      <c r="E65" s="61">
        <f t="shared" ca="1" si="8"/>
        <v>24</v>
      </c>
      <c r="F65" s="61" t="str">
        <f t="shared" ca="1" si="9"/>
        <v/>
      </c>
      <c r="G65" s="61" t="str">
        <f t="shared" ca="1" si="10"/>
        <v>PLC Lab.</v>
      </c>
      <c r="H65" s="62" t="str">
        <f t="shared" ca="1" si="11"/>
        <v>PLC Lab.</v>
      </c>
      <c r="I65" s="62" t="str">
        <f t="shared" ca="1" si="12"/>
        <v/>
      </c>
    </row>
    <row r="66" spans="1:9" ht="51" customHeight="1">
      <c r="A66" s="389"/>
      <c r="B66" s="392"/>
      <c r="C66" s="382" t="s">
        <v>14</v>
      </c>
      <c r="D66" s="77" t="str">
        <f t="shared" ca="1" si="7"/>
        <v>Yenilebilir Enj. Sist.</v>
      </c>
      <c r="E66" s="78" t="str">
        <f t="shared" ca="1" si="8"/>
        <v>Pano Tas. Ve Mont.</v>
      </c>
      <c r="F66" s="78" t="str">
        <f t="shared" ca="1" si="9"/>
        <v/>
      </c>
      <c r="G66" s="78" t="str">
        <f t="shared" ca="1" si="10"/>
        <v>Arıza Analizi</v>
      </c>
      <c r="H66" s="79" t="str">
        <f t="shared" ca="1" si="11"/>
        <v>Scada Sistemleri</v>
      </c>
      <c r="I66" s="79" t="str">
        <f t="shared" ca="1" si="12"/>
        <v/>
      </c>
    </row>
    <row r="67" spans="1:9" ht="15" customHeight="1">
      <c r="A67" s="389"/>
      <c r="B67" s="392"/>
      <c r="C67" s="383"/>
      <c r="D67" s="154" t="str">
        <f t="shared" ca="1" si="7"/>
        <v>S.ÖNCÜ</v>
      </c>
      <c r="E67" s="146" t="str">
        <f t="shared" ca="1" si="8"/>
        <v>S.ÖNCÜ</v>
      </c>
      <c r="F67" s="146" t="str">
        <f t="shared" ca="1" si="9"/>
        <v/>
      </c>
      <c r="G67" s="146" t="str">
        <f t="shared" ca="1" si="10"/>
        <v>M.ERKAN</v>
      </c>
      <c r="H67" s="155" t="str">
        <f t="shared" ca="1" si="11"/>
        <v>M.ERKAN</v>
      </c>
      <c r="I67" s="155" t="str">
        <f t="shared" ca="1" si="12"/>
        <v/>
      </c>
    </row>
    <row r="68" spans="1:9" ht="15" customHeight="1">
      <c r="A68" s="389"/>
      <c r="B68" s="392"/>
      <c r="C68" s="384"/>
      <c r="D68" s="60">
        <f t="shared" ca="1" si="7"/>
        <v>24</v>
      </c>
      <c r="E68" s="61">
        <f t="shared" ca="1" si="8"/>
        <v>24</v>
      </c>
      <c r="F68" s="61" t="str">
        <f t="shared" ca="1" si="9"/>
        <v/>
      </c>
      <c r="G68" s="61" t="str">
        <f t="shared" ca="1" si="10"/>
        <v>PLC Lab.</v>
      </c>
      <c r="H68" s="62" t="str">
        <f t="shared" ca="1" si="11"/>
        <v>PLC Lab.</v>
      </c>
      <c r="I68" s="62" t="str">
        <f t="shared" ca="1" si="12"/>
        <v/>
      </c>
    </row>
    <row r="69" spans="1:9" ht="42.75" customHeight="1">
      <c r="A69" s="389"/>
      <c r="B69" s="392"/>
      <c r="C69" s="382" t="s">
        <v>15</v>
      </c>
      <c r="D69" s="77" t="str">
        <f t="shared" ca="1" si="7"/>
        <v>Yenilebilir Enj. Sist</v>
      </c>
      <c r="E69" s="78" t="str">
        <f t="shared" ca="1" si="8"/>
        <v>Pano Tas. Ve Mont.</v>
      </c>
      <c r="F69" s="78" t="str">
        <f t="shared" ca="1" si="9"/>
        <v xml:space="preserve">Staj </v>
      </c>
      <c r="G69" s="78" t="str">
        <f t="shared" ca="1" si="10"/>
        <v>Arıza Analizi</v>
      </c>
      <c r="H69" s="79" t="str">
        <f t="shared" ca="1" si="11"/>
        <v>Sarım Tekniği</v>
      </c>
      <c r="I69" s="79" t="str">
        <f t="shared" ca="1" si="12"/>
        <v/>
      </c>
    </row>
    <row r="70" spans="1:9" ht="15" customHeight="1">
      <c r="A70" s="389"/>
      <c r="B70" s="392"/>
      <c r="C70" s="383"/>
      <c r="D70" s="154" t="str">
        <f t="shared" ca="1" si="7"/>
        <v>S.ÖNCÜ</v>
      </c>
      <c r="E70" s="146" t="str">
        <f t="shared" ca="1" si="8"/>
        <v>S.ÖNCÜ</v>
      </c>
      <c r="F70" s="146" t="str">
        <f t="shared" ca="1" si="9"/>
        <v>M.ERKAN/S.ÖNCÜ/M.ORTATAŞ</v>
      </c>
      <c r="G70" s="146" t="str">
        <f t="shared" ca="1" si="10"/>
        <v>M.ERKAN</v>
      </c>
      <c r="H70" s="155" t="str">
        <f t="shared" ca="1" si="11"/>
        <v>M.ERKAN</v>
      </c>
      <c r="I70" s="155" t="str">
        <f t="shared" ca="1" si="12"/>
        <v/>
      </c>
    </row>
    <row r="71" spans="1:9" ht="15" customHeight="1">
      <c r="A71" s="389"/>
      <c r="B71" s="392"/>
      <c r="C71" s="384"/>
      <c r="D71" s="60">
        <f t="shared" ca="1" si="7"/>
        <v>24</v>
      </c>
      <c r="E71" s="61">
        <f t="shared" ca="1" si="8"/>
        <v>24</v>
      </c>
      <c r="F71" s="61" t="str">
        <f t="shared" ca="1" si="9"/>
        <v/>
      </c>
      <c r="G71" s="61" t="str">
        <f t="shared" ca="1" si="10"/>
        <v>PLC Lab.</v>
      </c>
      <c r="H71" s="62" t="str">
        <f t="shared" ca="1" si="11"/>
        <v>PLC Lab.</v>
      </c>
      <c r="I71" s="62" t="str">
        <f t="shared" ca="1" si="12"/>
        <v/>
      </c>
    </row>
    <row r="72" spans="1:9" ht="49.5" customHeight="1">
      <c r="A72" s="389"/>
      <c r="B72" s="392"/>
      <c r="C72" s="382" t="s">
        <v>16</v>
      </c>
      <c r="D72" s="77" t="str">
        <f t="shared" ca="1" si="7"/>
        <v/>
      </c>
      <c r="E72" s="78" t="str">
        <f t="shared" ca="1" si="8"/>
        <v/>
      </c>
      <c r="F72" s="78" t="str">
        <f t="shared" ca="1" si="9"/>
        <v xml:space="preserve">Staj </v>
      </c>
      <c r="G72" s="78" t="str">
        <f t="shared" ca="1" si="10"/>
        <v/>
      </c>
      <c r="H72" s="79" t="str">
        <f t="shared" ca="1" si="11"/>
        <v>Sarım Tekniği</v>
      </c>
      <c r="I72" s="79" t="str">
        <f t="shared" ca="1" si="12"/>
        <v/>
      </c>
    </row>
    <row r="73" spans="1:9" ht="15" customHeight="1">
      <c r="A73" s="389"/>
      <c r="B73" s="392"/>
      <c r="C73" s="383"/>
      <c r="D73" s="154" t="str">
        <f t="shared" ca="1" si="7"/>
        <v/>
      </c>
      <c r="E73" s="146" t="str">
        <f t="shared" ca="1" si="8"/>
        <v/>
      </c>
      <c r="F73" s="146" t="str">
        <f t="shared" ca="1" si="9"/>
        <v>M.ERKAN/S.ÖNCÜ/M.ORTATAŞ</v>
      </c>
      <c r="G73" s="146" t="str">
        <f t="shared" ca="1" si="10"/>
        <v/>
      </c>
      <c r="H73" s="155" t="str">
        <f t="shared" ca="1" si="11"/>
        <v>M.ERKAN</v>
      </c>
      <c r="I73" s="155" t="str">
        <f t="shared" ca="1" si="12"/>
        <v/>
      </c>
    </row>
    <row r="74" spans="1:9" ht="15.75" customHeight="1" thickBot="1">
      <c r="A74" s="389"/>
      <c r="B74" s="392"/>
      <c r="C74" s="384"/>
      <c r="D74" s="60" t="str">
        <f t="shared" ca="1" si="7"/>
        <v/>
      </c>
      <c r="E74" s="61" t="str">
        <f t="shared" ca="1" si="8"/>
        <v/>
      </c>
      <c r="F74" s="61" t="str">
        <f t="shared" ca="1" si="9"/>
        <v/>
      </c>
      <c r="G74" s="61" t="str">
        <f t="shared" ca="1" si="10"/>
        <v/>
      </c>
      <c r="H74" s="62" t="str">
        <f t="shared" ca="1" si="11"/>
        <v>PLC Lab.</v>
      </c>
      <c r="I74" s="155" t="str">
        <f t="shared" ca="1" si="12"/>
        <v/>
      </c>
    </row>
    <row r="75" spans="1:9" ht="15" customHeight="1">
      <c r="A75" s="389"/>
      <c r="B75" s="392"/>
      <c r="C75" s="378" t="s">
        <v>17</v>
      </c>
      <c r="D75" s="77" t="str">
        <f t="shared" ca="1" si="7"/>
        <v/>
      </c>
      <c r="E75" s="78" t="str">
        <f t="shared" ca="1" si="8"/>
        <v/>
      </c>
      <c r="F75" s="78" t="str">
        <f t="shared" ca="1" si="9"/>
        <v/>
      </c>
      <c r="G75" s="78" t="str">
        <f t="shared" ca="1" si="10"/>
        <v/>
      </c>
      <c r="H75" s="79" t="str">
        <f t="shared" ca="1" si="11"/>
        <v/>
      </c>
      <c r="I75" s="158"/>
    </row>
    <row r="76" spans="1:9" ht="15" customHeight="1">
      <c r="A76" s="389"/>
      <c r="B76" s="392"/>
      <c r="C76" s="379"/>
      <c r="D76" s="154" t="str">
        <f t="shared" ca="1" si="7"/>
        <v/>
      </c>
      <c r="E76" s="146" t="str">
        <f t="shared" ca="1" si="8"/>
        <v/>
      </c>
      <c r="F76" s="146" t="str">
        <f t="shared" ca="1" si="9"/>
        <v/>
      </c>
      <c r="G76" s="146" t="str">
        <f t="shared" ca="1" si="10"/>
        <v/>
      </c>
      <c r="H76" s="155" t="str">
        <f t="shared" ca="1" si="11"/>
        <v/>
      </c>
      <c r="I76" s="6"/>
    </row>
    <row r="77" spans="1:9" ht="15" customHeight="1">
      <c r="A77" s="389"/>
      <c r="B77" s="392"/>
      <c r="C77" s="380"/>
      <c r="D77" s="60" t="str">
        <f t="shared" ca="1" si="7"/>
        <v/>
      </c>
      <c r="E77" s="61" t="str">
        <f t="shared" ca="1" si="8"/>
        <v/>
      </c>
      <c r="F77" s="61" t="str">
        <f t="shared" ca="1" si="9"/>
        <v/>
      </c>
      <c r="G77" s="61" t="str">
        <f t="shared" ca="1" si="10"/>
        <v/>
      </c>
      <c r="H77" s="62" t="str">
        <f t="shared" ca="1" si="11"/>
        <v/>
      </c>
      <c r="I77" s="6"/>
    </row>
    <row r="78" spans="1:9" ht="15" customHeight="1">
      <c r="A78" s="389"/>
      <c r="B78" s="392"/>
      <c r="C78" s="378" t="s">
        <v>18</v>
      </c>
      <c r="D78" s="77" t="str">
        <f t="shared" ca="1" si="7"/>
        <v/>
      </c>
      <c r="E78" s="78" t="str">
        <f t="shared" ca="1" si="8"/>
        <v/>
      </c>
      <c r="F78" s="78" t="str">
        <f t="shared" ca="1" si="9"/>
        <v/>
      </c>
      <c r="G78" s="78" t="str">
        <f t="shared" ca="1" si="10"/>
        <v/>
      </c>
      <c r="H78" s="79" t="str">
        <f t="shared" ca="1" si="11"/>
        <v/>
      </c>
      <c r="I78" s="6"/>
    </row>
    <row r="79" spans="1:9" ht="15" customHeight="1">
      <c r="A79" s="389"/>
      <c r="B79" s="392"/>
      <c r="C79" s="379"/>
      <c r="D79" s="154" t="str">
        <f t="shared" ca="1" si="7"/>
        <v/>
      </c>
      <c r="E79" s="146" t="str">
        <f t="shared" ca="1" si="8"/>
        <v/>
      </c>
      <c r="F79" s="146" t="str">
        <f t="shared" ca="1" si="9"/>
        <v/>
      </c>
      <c r="G79" s="146" t="str">
        <f t="shared" ca="1" si="10"/>
        <v/>
      </c>
      <c r="H79" s="155" t="str">
        <f t="shared" ca="1" si="11"/>
        <v/>
      </c>
      <c r="I79" s="6"/>
    </row>
    <row r="80" spans="1:9" ht="15" customHeight="1">
      <c r="A80" s="389"/>
      <c r="B80" s="392"/>
      <c r="C80" s="380"/>
      <c r="D80" s="60" t="str">
        <f t="shared" ca="1" si="7"/>
        <v/>
      </c>
      <c r="E80" s="61" t="str">
        <f t="shared" ca="1" si="8"/>
        <v/>
      </c>
      <c r="F80" s="61" t="str">
        <f t="shared" ca="1" si="9"/>
        <v/>
      </c>
      <c r="G80" s="61" t="str">
        <f t="shared" ca="1" si="10"/>
        <v/>
      </c>
      <c r="H80" s="62" t="str">
        <f t="shared" ca="1" si="11"/>
        <v/>
      </c>
      <c r="I80" s="6"/>
    </row>
    <row r="81" spans="1:9" ht="15" customHeight="1">
      <c r="A81" s="389"/>
      <c r="B81" s="392"/>
      <c r="C81" s="378" t="s">
        <v>19</v>
      </c>
      <c r="D81" s="77" t="str">
        <f t="shared" ca="1" si="7"/>
        <v/>
      </c>
      <c r="E81" s="78" t="str">
        <f t="shared" ca="1" si="8"/>
        <v/>
      </c>
      <c r="F81" s="78" t="str">
        <f t="shared" ca="1" si="9"/>
        <v/>
      </c>
      <c r="G81" s="78" t="str">
        <f t="shared" ca="1" si="10"/>
        <v/>
      </c>
      <c r="H81" s="79" t="str">
        <f t="shared" ca="1" si="11"/>
        <v/>
      </c>
      <c r="I81" s="6"/>
    </row>
    <row r="82" spans="1:9" ht="15" customHeight="1">
      <c r="A82" s="389"/>
      <c r="B82" s="392"/>
      <c r="C82" s="379"/>
      <c r="D82" s="154" t="str">
        <f t="shared" ca="1" si="7"/>
        <v/>
      </c>
      <c r="E82" s="146" t="str">
        <f t="shared" ca="1" si="8"/>
        <v/>
      </c>
      <c r="F82" s="146" t="str">
        <f t="shared" ca="1" si="9"/>
        <v/>
      </c>
      <c r="G82" s="146" t="str">
        <f t="shared" ca="1" si="10"/>
        <v/>
      </c>
      <c r="H82" s="155" t="str">
        <f t="shared" ca="1" si="11"/>
        <v/>
      </c>
      <c r="I82" s="6"/>
    </row>
    <row r="83" spans="1:9" ht="15" customHeight="1">
      <c r="A83" s="389"/>
      <c r="B83" s="392"/>
      <c r="C83" s="380"/>
      <c r="D83" s="60" t="str">
        <f t="shared" ca="1" si="7"/>
        <v/>
      </c>
      <c r="E83" s="61" t="str">
        <f t="shared" ca="1" si="8"/>
        <v/>
      </c>
      <c r="F83" s="61" t="str">
        <f t="shared" ca="1" si="9"/>
        <v/>
      </c>
      <c r="G83" s="61" t="str">
        <f t="shared" ca="1" si="10"/>
        <v/>
      </c>
      <c r="H83" s="62" t="str">
        <f t="shared" ca="1" si="11"/>
        <v/>
      </c>
      <c r="I83" s="6"/>
    </row>
    <row r="84" spans="1:9" ht="15" customHeight="1">
      <c r="A84" s="389"/>
      <c r="B84" s="392"/>
      <c r="C84" s="378" t="s">
        <v>20</v>
      </c>
      <c r="D84" s="77" t="str">
        <f t="shared" ca="1" si="7"/>
        <v/>
      </c>
      <c r="E84" s="78" t="str">
        <f t="shared" ca="1" si="8"/>
        <v/>
      </c>
      <c r="F84" s="78" t="str">
        <f t="shared" ca="1" si="9"/>
        <v/>
      </c>
      <c r="G84" s="78" t="str">
        <f t="shared" ca="1" si="10"/>
        <v/>
      </c>
      <c r="H84" s="79" t="str">
        <f t="shared" ca="1" si="11"/>
        <v/>
      </c>
      <c r="I84" s="6"/>
    </row>
    <row r="85" spans="1:9" ht="15" customHeight="1">
      <c r="A85" s="389"/>
      <c r="B85" s="392"/>
      <c r="C85" s="379"/>
      <c r="D85" s="154" t="str">
        <f t="shared" ca="1" si="7"/>
        <v/>
      </c>
      <c r="E85" s="146" t="str">
        <f t="shared" ca="1" si="8"/>
        <v/>
      </c>
      <c r="F85" s="146" t="str">
        <f t="shared" ca="1" si="9"/>
        <v/>
      </c>
      <c r="G85" s="146" t="str">
        <f t="shared" ca="1" si="10"/>
        <v/>
      </c>
      <c r="H85" s="155" t="str">
        <f t="shared" ca="1" si="11"/>
        <v/>
      </c>
      <c r="I85" s="6"/>
    </row>
    <row r="86" spans="1:9" ht="15" customHeight="1">
      <c r="A86" s="389"/>
      <c r="B86" s="392"/>
      <c r="C86" s="380"/>
      <c r="D86" s="60" t="str">
        <f t="shared" ca="1" si="7"/>
        <v/>
      </c>
      <c r="E86" s="61" t="str">
        <f t="shared" ca="1" si="8"/>
        <v/>
      </c>
      <c r="F86" s="61" t="str">
        <f t="shared" ca="1" si="9"/>
        <v/>
      </c>
      <c r="G86" s="61" t="str">
        <f t="shared" ca="1" si="10"/>
        <v/>
      </c>
      <c r="H86" s="62" t="str">
        <f t="shared" ca="1" si="11"/>
        <v/>
      </c>
      <c r="I86" s="6"/>
    </row>
    <row r="87" spans="1:9" ht="15" customHeight="1">
      <c r="A87" s="389"/>
      <c r="B87" s="392"/>
      <c r="C87" s="378" t="s">
        <v>21</v>
      </c>
      <c r="D87" s="77" t="str">
        <f t="shared" ca="1" si="7"/>
        <v/>
      </c>
      <c r="E87" s="78" t="str">
        <f t="shared" ca="1" si="8"/>
        <v/>
      </c>
      <c r="F87" s="78" t="str">
        <f t="shared" ca="1" si="9"/>
        <v/>
      </c>
      <c r="G87" s="78" t="str">
        <f t="shared" ca="1" si="10"/>
        <v/>
      </c>
      <c r="H87" s="79" t="str">
        <f t="shared" ca="1" si="11"/>
        <v/>
      </c>
      <c r="I87" s="6"/>
    </row>
    <row r="88" spans="1:9" ht="15" customHeight="1">
      <c r="A88" s="389"/>
      <c r="B88" s="392"/>
      <c r="C88" s="379"/>
      <c r="D88" s="154" t="str">
        <f t="shared" ca="1" si="7"/>
        <v/>
      </c>
      <c r="E88" s="146" t="str">
        <f t="shared" ca="1" si="8"/>
        <v/>
      </c>
      <c r="F88" s="146" t="str">
        <f t="shared" ca="1" si="9"/>
        <v/>
      </c>
      <c r="G88" s="146" t="str">
        <f t="shared" ca="1" si="10"/>
        <v/>
      </c>
      <c r="H88" s="155" t="str">
        <f t="shared" ca="1" si="11"/>
        <v/>
      </c>
      <c r="I88" s="6"/>
    </row>
    <row r="89" spans="1:9" ht="15" customHeight="1">
      <c r="A89" s="389"/>
      <c r="B89" s="392"/>
      <c r="C89" s="380"/>
      <c r="D89" s="60" t="str">
        <f t="shared" ca="1" si="7"/>
        <v/>
      </c>
      <c r="E89" s="61" t="str">
        <f t="shared" ca="1" si="8"/>
        <v/>
      </c>
      <c r="F89" s="61" t="str">
        <f t="shared" ca="1" si="9"/>
        <v/>
      </c>
      <c r="G89" s="61" t="str">
        <f t="shared" ca="1" si="10"/>
        <v/>
      </c>
      <c r="H89" s="62" t="str">
        <f t="shared" ca="1" si="11"/>
        <v/>
      </c>
      <c r="I89" s="6"/>
    </row>
    <row r="90" spans="1:9" ht="15" customHeight="1">
      <c r="A90" s="389"/>
      <c r="B90" s="392"/>
      <c r="C90" s="378" t="s">
        <v>22</v>
      </c>
      <c r="D90" s="77" t="str">
        <f t="shared" ca="1" si="7"/>
        <v/>
      </c>
      <c r="E90" s="78" t="str">
        <f ca="1">IF(INDIRECT("Program!"&amp;ADDRESS(ROW(E44)+43,$E$1*2+3))="","",INDIRECT("Program!"&amp;ADDRESS(ROW(E44)+43,$E$1*2+3)))</f>
        <v/>
      </c>
      <c r="F90" s="78" t="str">
        <f t="shared" ca="1" si="9"/>
        <v/>
      </c>
      <c r="G90" s="78" t="str">
        <f t="shared" ca="1" si="10"/>
        <v/>
      </c>
      <c r="H90" s="79" t="str">
        <f t="shared" ca="1" si="11"/>
        <v/>
      </c>
      <c r="I90" s="6"/>
    </row>
    <row r="91" spans="1:9" ht="15" customHeight="1">
      <c r="A91" s="389"/>
      <c r="B91" s="392"/>
      <c r="C91" s="379"/>
      <c r="D91" s="154" t="str">
        <f t="shared" ca="1" si="7"/>
        <v/>
      </c>
      <c r="E91" s="146" t="str">
        <f t="shared" ca="1" si="8"/>
        <v/>
      </c>
      <c r="F91" s="146" t="str">
        <f t="shared" ca="1" si="9"/>
        <v/>
      </c>
      <c r="G91" s="146" t="str">
        <f t="shared" ca="1" si="10"/>
        <v/>
      </c>
      <c r="H91" s="155" t="str">
        <f t="shared" ca="1" si="11"/>
        <v/>
      </c>
      <c r="I91" s="6"/>
    </row>
    <row r="92" spans="1:9" ht="15.75" customHeight="1" thickBot="1">
      <c r="A92" s="389"/>
      <c r="B92" s="392"/>
      <c r="C92" s="381"/>
      <c r="D92" s="159" t="str">
        <f t="shared" ca="1" si="7"/>
        <v/>
      </c>
      <c r="E92" s="160" t="str">
        <f t="shared" ca="1" si="8"/>
        <v/>
      </c>
      <c r="F92" s="160" t="str">
        <f t="shared" ca="1" si="9"/>
        <v/>
      </c>
      <c r="G92" s="160" t="str">
        <f t="shared" ca="1" si="10"/>
        <v/>
      </c>
      <c r="H92" s="161" t="str">
        <f t="shared" ca="1" si="11"/>
        <v/>
      </c>
      <c r="I92" s="6"/>
    </row>
    <row r="93" spans="1:9">
      <c r="D93" s="6"/>
      <c r="E93" s="162" t="s">
        <v>10</v>
      </c>
      <c r="F93" s="164">
        <f ca="1">TODAY()</f>
        <v>45162</v>
      </c>
      <c r="G93" s="163" t="s">
        <v>9</v>
      </c>
      <c r="H93" s="163"/>
      <c r="I93" s="6"/>
    </row>
    <row r="94" spans="1:9">
      <c r="D94" s="6"/>
      <c r="E94" s="6"/>
      <c r="F94" s="6"/>
      <c r="G94" s="6"/>
      <c r="H94" s="6"/>
      <c r="I94" s="6"/>
    </row>
    <row r="95" spans="1:9">
      <c r="D95" s="6"/>
      <c r="E95" s="6"/>
      <c r="F95" s="6"/>
      <c r="G95" s="6"/>
      <c r="H95" s="6"/>
      <c r="I95" s="6"/>
    </row>
    <row r="96" spans="1:9">
      <c r="D96" s="6"/>
      <c r="E96" s="6"/>
      <c r="F96" s="6"/>
      <c r="G96" s="6"/>
      <c r="H96" s="6"/>
      <c r="I96" s="6"/>
    </row>
    <row r="97" spans="4:9">
      <c r="D97" s="6"/>
      <c r="E97" s="6"/>
      <c r="F97" s="6"/>
      <c r="G97" s="6"/>
      <c r="H97" s="6"/>
      <c r="I97" s="6"/>
    </row>
    <row r="98" spans="4:9">
      <c r="D98" s="6"/>
      <c r="E98" s="6"/>
      <c r="F98" s="6"/>
      <c r="G98" s="6"/>
      <c r="H98" s="6"/>
      <c r="I98" s="6"/>
    </row>
    <row r="99" spans="4:9">
      <c r="D99" s="6"/>
      <c r="E99" s="6"/>
      <c r="F99" s="6"/>
      <c r="G99" s="6"/>
      <c r="H99" s="6"/>
      <c r="I99" s="6"/>
    </row>
    <row r="100" spans="4:9">
      <c r="D100" s="6"/>
      <c r="E100" s="6"/>
      <c r="F100" s="6"/>
      <c r="G100" s="6"/>
      <c r="H100" s="6"/>
      <c r="I100" s="6"/>
    </row>
    <row r="101" spans="4:9">
      <c r="D101" s="6"/>
      <c r="E101" s="6"/>
      <c r="F101" s="6"/>
      <c r="G101" s="6"/>
      <c r="H101" s="6"/>
      <c r="I101" s="6"/>
    </row>
  </sheetData>
  <sheetProtection sheet="1" objects="1" scenarios="1"/>
  <sortState ref="K3:M18">
    <sortCondition ref="L3:L18"/>
  </sortState>
  <mergeCells count="34">
    <mergeCell ref="G48:H48"/>
    <mergeCell ref="A49:A92"/>
    <mergeCell ref="A1:C1"/>
    <mergeCell ref="A3:A46"/>
    <mergeCell ref="B3:B46"/>
    <mergeCell ref="B49:B92"/>
    <mergeCell ref="C4:C6"/>
    <mergeCell ref="C7:C9"/>
    <mergeCell ref="C10:C12"/>
    <mergeCell ref="C13:C15"/>
    <mergeCell ref="C35:C37"/>
    <mergeCell ref="C38:C40"/>
    <mergeCell ref="C41:C43"/>
    <mergeCell ref="C44:C46"/>
    <mergeCell ref="C26:C28"/>
    <mergeCell ref="C29:C31"/>
    <mergeCell ref="C50:C52"/>
    <mergeCell ref="C53:C55"/>
    <mergeCell ref="C17:C19"/>
    <mergeCell ref="C20:C22"/>
    <mergeCell ref="C23:C25"/>
    <mergeCell ref="C32:C34"/>
    <mergeCell ref="C87:C89"/>
    <mergeCell ref="C90:C92"/>
    <mergeCell ref="C56:C58"/>
    <mergeCell ref="C59:C61"/>
    <mergeCell ref="C63:C65"/>
    <mergeCell ref="C66:C68"/>
    <mergeCell ref="C69:C71"/>
    <mergeCell ref="C72:C74"/>
    <mergeCell ref="C75:C77"/>
    <mergeCell ref="C78:C80"/>
    <mergeCell ref="C81:C83"/>
    <mergeCell ref="C84:C86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0"/>
  <sheetViews>
    <sheetView workbookViewId="0">
      <pane ySplit="1" topLeftCell="A47" activePane="bottomLeft" state="frozen"/>
      <selection pane="bottomLeft" activeCell="C76" sqref="C76"/>
    </sheetView>
  </sheetViews>
  <sheetFormatPr defaultColWidth="8.88671875" defaultRowHeight="15.75"/>
  <cols>
    <col min="1" max="1" width="3.5546875" style="321" bestFit="1" customWidth="1"/>
    <col min="2" max="2" width="16.21875" style="321" bestFit="1" customWidth="1"/>
    <col min="3" max="3" width="35.109375" style="321" bestFit="1" customWidth="1"/>
    <col min="4" max="4" width="5.5546875" style="321" bestFit="1" customWidth="1"/>
    <col min="5" max="5" width="12" style="321" bestFit="1" customWidth="1"/>
    <col min="6" max="6" width="25.21875" style="321" bestFit="1" customWidth="1"/>
    <col min="7" max="7" width="9.5546875" style="321" bestFit="1" customWidth="1"/>
    <col min="8" max="8" width="8.44140625" style="321" bestFit="1" customWidth="1"/>
    <col min="9" max="9" width="7.44140625" style="321" bestFit="1" customWidth="1"/>
    <col min="10" max="16384" width="8.88671875" style="321"/>
  </cols>
  <sheetData>
    <row r="1" spans="1:9" s="316" customFormat="1">
      <c r="A1" s="311" t="s">
        <v>56</v>
      </c>
      <c r="B1" s="312" t="s">
        <v>42</v>
      </c>
      <c r="C1" s="313" t="s">
        <v>43</v>
      </c>
      <c r="D1" s="314" t="s">
        <v>58</v>
      </c>
      <c r="E1" s="314" t="s">
        <v>44</v>
      </c>
      <c r="F1" s="314" t="s">
        <v>54</v>
      </c>
      <c r="G1" s="314" t="s">
        <v>55</v>
      </c>
      <c r="H1" s="314" t="s">
        <v>59</v>
      </c>
      <c r="I1" s="315" t="s">
        <v>60</v>
      </c>
    </row>
    <row r="2" spans="1:9">
      <c r="A2" s="317">
        <v>1</v>
      </c>
      <c r="B2" s="213" t="s">
        <v>94</v>
      </c>
      <c r="C2" s="318" t="s">
        <v>185</v>
      </c>
      <c r="D2" s="318" t="s">
        <v>57</v>
      </c>
      <c r="E2" s="318"/>
      <c r="F2" s="319"/>
      <c r="G2" s="318">
        <f>COUNTIF(Program!D5:AQ244,"="&amp;"*"&amp;Hoca!B3&amp;"*")</f>
        <v>17</v>
      </c>
      <c r="H2" s="318">
        <f>COUNTIF(Program!$D$4:$BC$243,"="&amp;"*"&amp;Hoca!B3&amp;"*")-I2</f>
        <v>17</v>
      </c>
      <c r="I2" s="320">
        <f>COUNTIF(Program!F:G,"="&amp;"*"&amp;Hoca!B3&amp;"*")+COUNTIF(Program!J:K,"="&amp;"*"&amp;Hoca!B3&amp;"*")+COUNTIF(Program!N:O,"="&amp;"*"&amp;Hoca!B3&amp;"*")+COUNTIF(Program!R:S,"="&amp;"*"&amp;Hoca!B3&amp;"*")+COUNTIF(Program!V:W,"="&amp;"*"&amp;Hoca!B3&amp;"*")</f>
        <v>0</v>
      </c>
    </row>
    <row r="3" spans="1:9">
      <c r="A3" s="317">
        <v>2</v>
      </c>
      <c r="B3" s="213" t="s">
        <v>39</v>
      </c>
      <c r="C3" s="213" t="s">
        <v>61</v>
      </c>
      <c r="D3" s="318" t="s">
        <v>57</v>
      </c>
      <c r="E3" s="318"/>
      <c r="F3" s="319"/>
      <c r="G3" s="318">
        <f>COUNTIF(Program!D6:AQ245,"="&amp;"*"&amp;Hoca!B4&amp;"*")</f>
        <v>0</v>
      </c>
      <c r="H3" s="318">
        <f>COUNTIF(Program!$D$4:$BC$243,"="&amp;"*"&amp;Hoca!B4&amp;"*")-I3</f>
        <v>0</v>
      </c>
      <c r="I3" s="320">
        <f>COUNTIF(Program!F:G,"="&amp;"*"&amp;Hoca!B4&amp;"*")+COUNTIF(Program!J:K,"="&amp;"*"&amp;Hoca!B4&amp;"*")+COUNTIF(Program!N:O,"="&amp;"*"&amp;Hoca!B4&amp;"*")+COUNTIF(Program!R:S,"="&amp;"*"&amp;Hoca!B4&amp;"*")+COUNTIF(Program!V:W,"="&amp;"*"&amp;Hoca!B4&amp;"*")</f>
        <v>0</v>
      </c>
    </row>
    <row r="4" spans="1:9">
      <c r="A4" s="317">
        <v>3</v>
      </c>
      <c r="B4" s="213" t="s">
        <v>268</v>
      </c>
      <c r="C4" s="213" t="s">
        <v>267</v>
      </c>
      <c r="D4" s="318"/>
      <c r="E4" s="318"/>
      <c r="F4" s="319"/>
      <c r="G4" s="318"/>
      <c r="H4" s="318"/>
      <c r="I4" s="320"/>
    </row>
    <row r="5" spans="1:9">
      <c r="A5" s="317">
        <v>4</v>
      </c>
      <c r="B5" s="213" t="s">
        <v>220</v>
      </c>
      <c r="C5" s="213" t="s">
        <v>295</v>
      </c>
      <c r="D5" s="318"/>
      <c r="E5" s="318"/>
      <c r="F5" s="319"/>
      <c r="G5" s="318"/>
      <c r="H5" s="318"/>
      <c r="I5" s="320"/>
    </row>
    <row r="6" spans="1:9">
      <c r="A6" s="317">
        <v>5</v>
      </c>
      <c r="B6" s="213" t="s">
        <v>40</v>
      </c>
      <c r="C6" s="213" t="s">
        <v>62</v>
      </c>
      <c r="D6" s="318" t="s">
        <v>57</v>
      </c>
      <c r="E6" s="318"/>
      <c r="F6" s="319"/>
      <c r="G6" s="318">
        <f>COUNTIF(Program!D8:AQ247,"="&amp;"*"&amp;Hoca!B6&amp;"*")</f>
        <v>0</v>
      </c>
      <c r="H6" s="318">
        <f>COUNTIF(Program!$D$4:$BC$243,"="&amp;"*"&amp;Hoca!B6&amp;"*")-I6</f>
        <v>0</v>
      </c>
      <c r="I6" s="320">
        <f>COUNTIF(Program!F:G,"="&amp;"*"&amp;Hoca!B6&amp;"*")+COUNTIF(Program!J:K,"="&amp;"*"&amp;Hoca!B6&amp;"*")+COUNTIF(Program!N:O,"="&amp;"*"&amp;Hoca!B6&amp;"*")+COUNTIF(Program!R:S,"="&amp;"*"&amp;Hoca!B6&amp;"*")+COUNTIF(Program!V:W,"="&amp;"*"&amp;Hoca!B6&amp;"*")</f>
        <v>0</v>
      </c>
    </row>
    <row r="7" spans="1:9">
      <c r="A7" s="317">
        <v>6</v>
      </c>
      <c r="B7" s="213" t="s">
        <v>160</v>
      </c>
      <c r="C7" s="213" t="s">
        <v>161</v>
      </c>
      <c r="D7" s="318" t="s">
        <v>57</v>
      </c>
      <c r="E7" s="318"/>
      <c r="F7" s="319"/>
      <c r="G7" s="318">
        <f>COUNTIF(Program!D14:AQ253,"="&amp;"*"&amp;Hoca!B12&amp;"*")</f>
        <v>0</v>
      </c>
      <c r="H7" s="318">
        <f>COUNTIF(Program!$D$4:$BC$243,"="&amp;"*"&amp;Hoca!B12&amp;"*")-I7</f>
        <v>0</v>
      </c>
      <c r="I7" s="320">
        <f>COUNTIF(Program!F:G,"="&amp;"*"&amp;Hoca!B12&amp;"*")+COUNTIF(Program!J:K,"="&amp;"*"&amp;Hoca!B12&amp;"*")+COUNTIF(Program!N:O,"="&amp;"*"&amp;Hoca!B12&amp;"*")+COUNTIF(Program!R:S,"="&amp;"*"&amp;Hoca!B12&amp;"*")+COUNTIF(Program!V:W,"="&amp;"*"&amp;Hoca!B12&amp;"*")</f>
        <v>0</v>
      </c>
    </row>
    <row r="8" spans="1:9">
      <c r="A8" s="317">
        <v>7</v>
      </c>
      <c r="B8" s="213" t="s">
        <v>234</v>
      </c>
      <c r="C8" s="213" t="s">
        <v>235</v>
      </c>
      <c r="D8" s="318"/>
      <c r="E8" s="318"/>
      <c r="F8" s="319"/>
      <c r="G8" s="318"/>
      <c r="H8" s="318"/>
      <c r="I8" s="320"/>
    </row>
    <row r="9" spans="1:9">
      <c r="A9" s="317">
        <v>8</v>
      </c>
      <c r="B9" s="213" t="s">
        <v>95</v>
      </c>
      <c r="C9" s="213" t="s">
        <v>96</v>
      </c>
      <c r="D9" s="318" t="s">
        <v>57</v>
      </c>
      <c r="E9" s="318"/>
      <c r="F9" s="319"/>
      <c r="G9" s="318">
        <f>COUNTIF(Program!D10:AQ249,"="&amp;"*"&amp;Hoca!B8&amp;"*")</f>
        <v>0</v>
      </c>
      <c r="H9" s="318">
        <f>COUNTIF(Program!$D$4:$BC$243,"="&amp;"*"&amp;Hoca!B8&amp;"*")-I9</f>
        <v>0</v>
      </c>
      <c r="I9" s="320">
        <f>COUNTIF(Program!F:G,"="&amp;"*"&amp;Hoca!B8&amp;"*")+COUNTIF(Program!J:K,"="&amp;"*"&amp;Hoca!B8&amp;"*")+COUNTIF(Program!N:O,"="&amp;"*"&amp;Hoca!B8&amp;"*")+COUNTIF(Program!R:S,"="&amp;"*"&amp;Hoca!B8&amp;"*")+COUNTIF(Program!V:W,"="&amp;"*"&amp;Hoca!B8&amp;"*")</f>
        <v>0</v>
      </c>
    </row>
    <row r="10" spans="1:9">
      <c r="A10" s="317">
        <v>9</v>
      </c>
      <c r="B10" s="213" t="s">
        <v>136</v>
      </c>
      <c r="C10" s="213" t="s">
        <v>184</v>
      </c>
      <c r="D10" s="318" t="s">
        <v>57</v>
      </c>
      <c r="E10" s="318"/>
      <c r="F10" s="319"/>
      <c r="G10" s="318">
        <f>COUNTIF(Program!D11:AQ250,"="&amp;"*"&amp;Hoca!B9&amp;"*")</f>
        <v>0</v>
      </c>
      <c r="H10" s="318">
        <f>COUNTIF(Program!$D$4:$BC$243,"="&amp;"*"&amp;Hoca!B9&amp;"*")-I10</f>
        <v>0</v>
      </c>
      <c r="I10" s="320">
        <f>COUNTIF(Program!F:G,"="&amp;"*"&amp;Hoca!B9&amp;"*")+COUNTIF(Program!J:K,"="&amp;"*"&amp;Hoca!B9&amp;"*")+COUNTIF(Program!N:O,"="&amp;"*"&amp;Hoca!B9&amp;"*")+COUNTIF(Program!R:S,"="&amp;"*"&amp;Hoca!B9&amp;"*")+COUNTIF(Program!V:W,"="&amp;"*"&amp;Hoca!B9&amp;"*")</f>
        <v>0</v>
      </c>
    </row>
    <row r="11" spans="1:9">
      <c r="A11" s="317">
        <v>10</v>
      </c>
      <c r="B11" s="213" t="s">
        <v>170</v>
      </c>
      <c r="C11" s="213" t="s">
        <v>180</v>
      </c>
      <c r="D11" s="318" t="s">
        <v>57</v>
      </c>
      <c r="E11" s="318"/>
      <c r="F11" s="319"/>
      <c r="G11" s="318">
        <f>COUNTIF(Program!D12:AQ251,"="&amp;"*"&amp;Hoca!B10&amp;"*")</f>
        <v>0</v>
      </c>
      <c r="H11" s="318">
        <f>COUNTIF(Program!$D$4:$BC$243,"="&amp;"*"&amp;Hoca!B10&amp;"*")-I11</f>
        <v>0</v>
      </c>
      <c r="I11" s="320">
        <f>COUNTIF(Program!F:G,"="&amp;"*"&amp;Hoca!B10&amp;"*")+COUNTIF(Program!J:K,"="&amp;"*"&amp;Hoca!B10&amp;"*")+COUNTIF(Program!N:O,"="&amp;"*"&amp;Hoca!B10&amp;"*")+COUNTIF(Program!R:S,"="&amp;"*"&amp;Hoca!B10&amp;"*")+COUNTIF(Program!V:W,"="&amp;"*"&amp;Hoca!B10&amp;"*")</f>
        <v>0</v>
      </c>
    </row>
    <row r="12" spans="1:9">
      <c r="A12" s="317">
        <v>11</v>
      </c>
      <c r="B12" s="213" t="s">
        <v>106</v>
      </c>
      <c r="C12" s="213" t="s">
        <v>107</v>
      </c>
      <c r="D12" s="318" t="s">
        <v>57</v>
      </c>
      <c r="E12" s="318"/>
      <c r="F12" s="319"/>
      <c r="G12" s="318">
        <f>COUNTIF(Program!D13:AQ252,"="&amp;"*"&amp;Hoca!B11&amp;"*")</f>
        <v>17</v>
      </c>
      <c r="H12" s="318">
        <f>COUNTIF(Program!$D$4:$BC$243,"="&amp;"*"&amp;Hoca!B11&amp;"*")-I12</f>
        <v>17</v>
      </c>
      <c r="I12" s="320">
        <f>COUNTIF(Program!F:G,"="&amp;"*"&amp;Hoca!B11&amp;"*")+COUNTIF(Program!J:K,"="&amp;"*"&amp;Hoca!B11&amp;"*")+COUNTIF(Program!N:O,"="&amp;"*"&amp;Hoca!B11&amp;"*")+COUNTIF(Program!R:S,"="&amp;"*"&amp;Hoca!B11&amp;"*")+COUNTIF(Program!V:W,"="&amp;"*"&amp;Hoca!B11&amp;"*")</f>
        <v>0</v>
      </c>
    </row>
    <row r="13" spans="1:9">
      <c r="A13" s="317">
        <v>12</v>
      </c>
      <c r="B13" s="213" t="s">
        <v>251</v>
      </c>
      <c r="C13" s="213" t="s">
        <v>252</v>
      </c>
      <c r="D13" s="318"/>
      <c r="E13" s="318"/>
      <c r="F13" s="319"/>
      <c r="G13" s="318"/>
      <c r="H13" s="318"/>
      <c r="I13" s="320"/>
    </row>
    <row r="14" spans="1:9">
      <c r="A14" s="317">
        <v>13</v>
      </c>
      <c r="B14" s="213" t="s">
        <v>249</v>
      </c>
      <c r="C14" s="213" t="s">
        <v>250</v>
      </c>
      <c r="D14" s="318"/>
      <c r="E14" s="318"/>
      <c r="F14" s="319"/>
      <c r="G14" s="318"/>
      <c r="H14" s="318"/>
      <c r="I14" s="320"/>
    </row>
    <row r="15" spans="1:9">
      <c r="A15" s="317">
        <v>14</v>
      </c>
      <c r="B15" s="213" t="s">
        <v>216</v>
      </c>
      <c r="C15" s="213" t="s">
        <v>217</v>
      </c>
      <c r="D15" s="318"/>
      <c r="E15" s="318"/>
      <c r="F15" s="319"/>
      <c r="G15" s="318"/>
      <c r="H15" s="318"/>
      <c r="I15" s="320"/>
    </row>
    <row r="16" spans="1:9">
      <c r="A16" s="317">
        <v>15</v>
      </c>
      <c r="B16" s="213" t="s">
        <v>79</v>
      </c>
      <c r="C16" s="213" t="s">
        <v>80</v>
      </c>
      <c r="D16" s="318" t="s">
        <v>57</v>
      </c>
      <c r="E16" s="318"/>
      <c r="F16" s="319"/>
      <c r="G16" s="318">
        <f>COUNTIF(Program!D15:AQ254,"="&amp;"*"&amp;Hoca!B13&amp;"*")</f>
        <v>0</v>
      </c>
      <c r="H16" s="318">
        <f>COUNTIF(Program!$D$4:$BC$243,"="&amp;"*"&amp;Hoca!B13&amp;"*")-I16</f>
        <v>18</v>
      </c>
      <c r="I16" s="320">
        <f>COUNTIF(Program!F:G,"="&amp;"*"&amp;Hoca!B13&amp;"*")+COUNTIF(Program!J:K,"="&amp;"*"&amp;Hoca!B13&amp;"*")+COUNTIF(Program!N:O,"="&amp;"*"&amp;Hoca!B13&amp;"*")+COUNTIF(Program!R:S,"="&amp;"*"&amp;Hoca!B13&amp;"*")+COUNTIF(Program!V:W,"="&amp;"*"&amp;Hoca!B13&amp;"*")</f>
        <v>0</v>
      </c>
    </row>
    <row r="17" spans="1:9">
      <c r="A17" s="317">
        <v>16</v>
      </c>
      <c r="B17" s="213" t="s">
        <v>255</v>
      </c>
      <c r="C17" s="213" t="s">
        <v>256</v>
      </c>
      <c r="D17" s="318"/>
      <c r="E17" s="318"/>
      <c r="F17" s="319"/>
      <c r="G17" s="318"/>
      <c r="H17" s="318"/>
      <c r="I17" s="320"/>
    </row>
    <row r="18" spans="1:9">
      <c r="A18" s="317">
        <v>17</v>
      </c>
      <c r="B18" s="213" t="s">
        <v>236</v>
      </c>
      <c r="C18" s="213" t="s">
        <v>237</v>
      </c>
      <c r="D18" s="318"/>
      <c r="E18" s="318"/>
      <c r="F18" s="319"/>
      <c r="G18" s="318"/>
      <c r="H18" s="318"/>
      <c r="I18" s="320"/>
    </row>
    <row r="19" spans="1:9">
      <c r="A19" s="317">
        <v>18</v>
      </c>
      <c r="B19" s="213" t="s">
        <v>221</v>
      </c>
      <c r="C19" s="213" t="s">
        <v>222</v>
      </c>
      <c r="D19" s="318"/>
      <c r="E19" s="318"/>
      <c r="F19" s="319"/>
      <c r="G19" s="318"/>
      <c r="H19" s="318"/>
      <c r="I19" s="320"/>
    </row>
    <row r="20" spans="1:9">
      <c r="A20" s="317">
        <v>19</v>
      </c>
      <c r="B20" s="213" t="s">
        <v>242</v>
      </c>
      <c r="C20" s="213" t="s">
        <v>296</v>
      </c>
      <c r="D20" s="318" t="s">
        <v>57</v>
      </c>
      <c r="E20" s="318"/>
      <c r="F20" s="319"/>
      <c r="G20" s="318">
        <f>COUNTIF(Program!D7:AQ246,"="&amp;"*"&amp;Hoca!B5&amp;"*")</f>
        <v>22</v>
      </c>
      <c r="H20" s="318">
        <f>COUNTIF(Program!$D$4:$BC$243,"="&amp;"*"&amp;Hoca!B5&amp;"*")-I20</f>
        <v>0</v>
      </c>
      <c r="I20" s="320">
        <f>COUNTIF(Program!F:G,"="&amp;"*"&amp;Hoca!B5&amp;"*")+COUNTIF(Program!J:K,"="&amp;"*"&amp;Hoca!B5&amp;"*")+COUNTIF(Program!N:O,"="&amp;"*"&amp;Hoca!B5&amp;"*")+COUNTIF(Program!R:S,"="&amp;"*"&amp;Hoca!B5&amp;"*")+COUNTIF(Program!V:W,"="&amp;"*"&amp;Hoca!B5&amp;"*")</f>
        <v>23</v>
      </c>
    </row>
    <row r="21" spans="1:9">
      <c r="A21" s="317">
        <v>20</v>
      </c>
      <c r="B21" s="213" t="s">
        <v>98</v>
      </c>
      <c r="C21" s="213" t="s">
        <v>99</v>
      </c>
      <c r="D21" s="318" t="s">
        <v>57</v>
      </c>
      <c r="E21" s="318"/>
      <c r="F21" s="319"/>
      <c r="G21" s="318">
        <f>COUNTIF(Program!D16:AQ255,"="&amp;"*"&amp;Hoca!B14&amp;"*")</f>
        <v>0</v>
      </c>
      <c r="H21" s="318">
        <f>COUNTIF(Program!$D$4:$BC$243,"="&amp;"*"&amp;Hoca!B14&amp;"*")-I21</f>
        <v>18</v>
      </c>
      <c r="I21" s="320">
        <f>COUNTIF(Program!F:G,"="&amp;"*"&amp;Hoca!B14&amp;"*")+COUNTIF(Program!J:K,"="&amp;"*"&amp;Hoca!B14&amp;"*")+COUNTIF(Program!N:O,"="&amp;"*"&amp;Hoca!B14&amp;"*")+COUNTIF(Program!R:S,"="&amp;"*"&amp;Hoca!B14&amp;"*")+COUNTIF(Program!V:W,"="&amp;"*"&amp;Hoca!B14&amp;"*")</f>
        <v>0</v>
      </c>
    </row>
    <row r="22" spans="1:9">
      <c r="A22" s="317">
        <v>21</v>
      </c>
      <c r="B22" s="213" t="s">
        <v>137</v>
      </c>
      <c r="C22" s="213" t="s">
        <v>138</v>
      </c>
      <c r="D22" s="318" t="s">
        <v>57</v>
      </c>
      <c r="E22" s="318"/>
      <c r="F22" s="319"/>
      <c r="G22" s="318">
        <f>COUNTIF(Program!D17:AQ256,"="&amp;"*"&amp;Hoca!B15&amp;"*")</f>
        <v>0</v>
      </c>
      <c r="H22" s="318">
        <f>COUNTIF(Program!$D$4:$BC$243,"="&amp;"*"&amp;Hoca!B15&amp;"*")-I22</f>
        <v>0</v>
      </c>
      <c r="I22" s="320">
        <f>COUNTIF(Program!F:G,"="&amp;"*"&amp;Hoca!B15&amp;"*")+COUNTIF(Program!J:K,"="&amp;"*"&amp;Hoca!B15&amp;"*")+COUNTIF(Program!N:O,"="&amp;"*"&amp;Hoca!B15&amp;"*")+COUNTIF(Program!R:S,"="&amp;"*"&amp;Hoca!B15&amp;"*")+COUNTIF(Program!V:W,"="&amp;"*"&amp;Hoca!B15&amp;"*")</f>
        <v>0</v>
      </c>
    </row>
    <row r="23" spans="1:9">
      <c r="A23" s="317">
        <v>22</v>
      </c>
      <c r="B23" s="213" t="s">
        <v>218</v>
      </c>
      <c r="C23" s="213" t="s">
        <v>219</v>
      </c>
      <c r="D23" s="318"/>
      <c r="E23" s="318"/>
      <c r="F23" s="319"/>
      <c r="G23" s="318"/>
      <c r="H23" s="318"/>
      <c r="I23" s="320"/>
    </row>
    <row r="24" spans="1:9">
      <c r="A24" s="317">
        <v>23</v>
      </c>
      <c r="B24" s="213" t="s">
        <v>109</v>
      </c>
      <c r="C24" s="213" t="s">
        <v>232</v>
      </c>
      <c r="D24" s="318" t="s">
        <v>57</v>
      </c>
      <c r="E24" s="318"/>
      <c r="F24" s="319"/>
      <c r="G24" s="318">
        <f>COUNTIF(Program!D18:AQ257,"="&amp;"*"&amp;Hoca!B16&amp;"*")</f>
        <v>16</v>
      </c>
      <c r="H24" s="318">
        <f>COUNTIF(Program!$D$4:$BC$243,"="&amp;"*"&amp;Hoca!B16&amp;"*")-I24</f>
        <v>16</v>
      </c>
      <c r="I24" s="320">
        <f>COUNTIF(Program!F:G,"="&amp;"*"&amp;Hoca!B16&amp;"*")+COUNTIF(Program!J:K,"="&amp;"*"&amp;Hoca!B16&amp;"*")+COUNTIF(Program!N:O,"="&amp;"*"&amp;Hoca!B16&amp;"*")+COUNTIF(Program!R:S,"="&amp;"*"&amp;Hoca!B16&amp;"*")+COUNTIF(Program!V:W,"="&amp;"*"&amp;Hoca!B16&amp;"*")</f>
        <v>0</v>
      </c>
    </row>
    <row r="25" spans="1:9">
      <c r="A25" s="317">
        <v>24</v>
      </c>
      <c r="B25" s="213" t="s">
        <v>189</v>
      </c>
      <c r="C25" s="213" t="s">
        <v>177</v>
      </c>
      <c r="D25" s="318" t="s">
        <v>57</v>
      </c>
      <c r="E25" s="318"/>
      <c r="F25" s="319"/>
      <c r="G25" s="318">
        <f>COUNTIF(Program!D19:AQ258,"="&amp;"*"&amp;Hoca!B17&amp;"*")</f>
        <v>0</v>
      </c>
      <c r="H25" s="318">
        <f>COUNTIF(Program!$D$4:$BC$243,"="&amp;"*"&amp;Hoca!B17&amp;"*")-I25</f>
        <v>0</v>
      </c>
      <c r="I25" s="320">
        <f>COUNTIF(Program!F:G,"="&amp;"*"&amp;Hoca!B17&amp;"*")+COUNTIF(Program!J:K,"="&amp;"*"&amp;Hoca!B17&amp;"*")+COUNTIF(Program!N:O,"="&amp;"*"&amp;Hoca!B17&amp;"*")+COUNTIF(Program!R:S,"="&amp;"*"&amp;Hoca!B17&amp;"*")+COUNTIF(Program!V:W,"="&amp;"*"&amp;Hoca!B17&amp;"*")</f>
        <v>0</v>
      </c>
    </row>
    <row r="26" spans="1:9">
      <c r="A26" s="317">
        <v>25</v>
      </c>
      <c r="B26" s="213" t="s">
        <v>223</v>
      </c>
      <c r="C26" s="213" t="s">
        <v>224</v>
      </c>
      <c r="D26" s="318"/>
      <c r="E26" s="318"/>
      <c r="F26" s="319"/>
      <c r="G26" s="318"/>
      <c r="H26" s="318"/>
      <c r="I26" s="320"/>
    </row>
    <row r="27" spans="1:9">
      <c r="A27" s="317">
        <v>26</v>
      </c>
      <c r="B27" s="213" t="s">
        <v>247</v>
      </c>
      <c r="C27" s="213" t="s">
        <v>248</v>
      </c>
      <c r="D27" s="318"/>
      <c r="E27" s="318"/>
      <c r="F27" s="319"/>
      <c r="G27" s="318"/>
      <c r="H27" s="318"/>
      <c r="I27" s="320"/>
    </row>
    <row r="28" spans="1:9">
      <c r="A28" s="317">
        <v>27</v>
      </c>
      <c r="B28" s="213"/>
      <c r="C28" s="213"/>
      <c r="D28" s="318"/>
      <c r="E28" s="318"/>
      <c r="F28" s="319"/>
      <c r="G28" s="318">
        <f>COUNTIF(Program!D23:AQ262,"="&amp;"*"&amp;Hoca!B21&amp;"*")</f>
        <v>15</v>
      </c>
      <c r="H28" s="318">
        <f>COUNTIF(Program!$D$4:$BC$243,"="&amp;"*"&amp;Hoca!B21&amp;"*")-I28</f>
        <v>19</v>
      </c>
      <c r="I28" s="320">
        <f>COUNTIF(Program!F:G,"="&amp;"*"&amp;Hoca!B21&amp;"*")+COUNTIF(Program!J:K,"="&amp;"*"&amp;Hoca!B21&amp;"*")+COUNTIF(Program!N:O,"="&amp;"*"&amp;Hoca!B21&amp;"*")+COUNTIF(Program!R:S,"="&amp;"*"&amp;Hoca!B21&amp;"*")+COUNTIF(Program!V:W,"="&amp;"*"&amp;Hoca!B21&amp;"*")</f>
        <v>0</v>
      </c>
    </row>
    <row r="29" spans="1:9">
      <c r="A29" s="317">
        <v>28</v>
      </c>
      <c r="B29" s="213" t="s">
        <v>257</v>
      </c>
      <c r="C29" s="213" t="s">
        <v>258</v>
      </c>
      <c r="D29" s="318"/>
      <c r="E29" s="318"/>
      <c r="F29" s="319"/>
      <c r="G29" s="318"/>
      <c r="H29" s="318"/>
      <c r="I29" s="320"/>
    </row>
    <row r="30" spans="1:9">
      <c r="A30" s="317">
        <v>29</v>
      </c>
      <c r="B30" s="213" t="s">
        <v>77</v>
      </c>
      <c r="C30" s="213" t="s">
        <v>78</v>
      </c>
      <c r="D30" s="318" t="s">
        <v>57</v>
      </c>
      <c r="E30" s="318"/>
      <c r="F30" s="319"/>
      <c r="G30" s="318">
        <f>COUNTIF(Program!D24:AQ263,"="&amp;"*"&amp;Hoca!B22&amp;"*")</f>
        <v>0</v>
      </c>
      <c r="H30" s="318">
        <f>COUNTIF(Program!$D$4:$BC$243,"="&amp;"*"&amp;Hoca!B22&amp;"*")-I30</f>
        <v>0</v>
      </c>
      <c r="I30" s="320">
        <f>COUNTIF(Program!F:G,"="&amp;"*"&amp;Hoca!B22&amp;"*")+COUNTIF(Program!J:K,"="&amp;"*"&amp;Hoca!B22&amp;"*")+COUNTIF(Program!N:O,"="&amp;"*"&amp;Hoca!B22&amp;"*")+COUNTIF(Program!R:S,"="&amp;"*"&amp;Hoca!B22&amp;"*")+COUNTIF(Program!V:W,"="&amp;"*"&amp;Hoca!B22&amp;"*")</f>
        <v>0</v>
      </c>
    </row>
    <row r="31" spans="1:9">
      <c r="A31" s="317">
        <v>30</v>
      </c>
      <c r="B31" s="213" t="s">
        <v>38</v>
      </c>
      <c r="C31" s="213" t="s">
        <v>67</v>
      </c>
      <c r="D31" s="318" t="s">
        <v>57</v>
      </c>
      <c r="E31" s="318"/>
      <c r="F31" s="319"/>
      <c r="G31" s="318">
        <f>COUNTIF(Program!D25:AQ264,"="&amp;"*"&amp;Hoca!B23&amp;"*")</f>
        <v>0</v>
      </c>
      <c r="H31" s="318">
        <f>COUNTIF(Program!$D$4:$BC$243,"="&amp;"*"&amp;Hoca!B23&amp;"*")-I31</f>
        <v>0</v>
      </c>
      <c r="I31" s="320">
        <f>COUNTIF(Program!F:G,"="&amp;"*"&amp;Hoca!B23&amp;"*")+COUNTIF(Program!J:K,"="&amp;"*"&amp;Hoca!B23&amp;"*")+COUNTIF(Program!N:O,"="&amp;"*"&amp;Hoca!B23&amp;"*")+COUNTIF(Program!R:S,"="&amp;"*"&amp;Hoca!B23&amp;"*")+COUNTIF(Program!V:W,"="&amp;"*"&amp;Hoca!B23&amp;"*")</f>
        <v>0</v>
      </c>
    </row>
    <row r="32" spans="1:9">
      <c r="A32" s="317">
        <v>31</v>
      </c>
      <c r="B32" s="213" t="s">
        <v>28</v>
      </c>
      <c r="C32" s="213" t="s">
        <v>297</v>
      </c>
      <c r="D32" s="318" t="s">
        <v>57</v>
      </c>
      <c r="E32" s="318"/>
      <c r="F32" s="319"/>
      <c r="G32" s="318">
        <f>COUNTIF(Program!D27:AQ266,"="&amp;"*"&amp;Hoca!B25&amp;"*")</f>
        <v>10</v>
      </c>
      <c r="H32" s="318">
        <f>COUNTIF(Program!$D$4:$BC$243,"="&amp;"*"&amp;Hoca!B25&amp;"*")-I32</f>
        <v>13</v>
      </c>
      <c r="I32" s="320">
        <f>COUNTIF(Program!F:G,"="&amp;"*"&amp;Hoca!B25&amp;"*")+COUNTIF(Program!J:K,"="&amp;"*"&amp;Hoca!B25&amp;"*")+COUNTIF(Program!N:O,"="&amp;"*"&amp;Hoca!B25&amp;"*")+COUNTIF(Program!R:S,"="&amp;"*"&amp;Hoca!B25&amp;"*")+COUNTIF(Program!V:W,"="&amp;"*"&amp;Hoca!B25&amp;"*")</f>
        <v>0</v>
      </c>
    </row>
    <row r="33" spans="1:9">
      <c r="A33" s="317">
        <v>32</v>
      </c>
      <c r="B33" s="213" t="s">
        <v>37</v>
      </c>
      <c r="C33" s="213" t="s">
        <v>63</v>
      </c>
      <c r="D33" s="318" t="s">
        <v>57</v>
      </c>
      <c r="E33" s="318"/>
      <c r="F33" s="319"/>
      <c r="G33" s="318">
        <f>COUNTIF(Program!D28:AQ267,"="&amp;"*"&amp;Hoca!B26&amp;"*")</f>
        <v>0</v>
      </c>
      <c r="H33" s="318">
        <f>COUNTIF(Program!$D$4:$BC$243,"="&amp;"*"&amp;Hoca!B26&amp;"*")-I33</f>
        <v>0</v>
      </c>
      <c r="I33" s="320">
        <f>COUNTIF(Program!F:G,"="&amp;"*"&amp;Hoca!B26&amp;"*")+COUNTIF(Program!J:K,"="&amp;"*"&amp;Hoca!B26&amp;"*")+COUNTIF(Program!N:O,"="&amp;"*"&amp;Hoca!B26&amp;"*")+COUNTIF(Program!R:S,"="&amp;"*"&amp;Hoca!B26&amp;"*")+COUNTIF(Program!V:W,"="&amp;"*"&amp;Hoca!B26&amp;"*")</f>
        <v>0</v>
      </c>
    </row>
    <row r="34" spans="1:9">
      <c r="A34" s="317">
        <v>33</v>
      </c>
      <c r="B34" s="213" t="s">
        <v>168</v>
      </c>
      <c r="C34" s="213" t="s">
        <v>188</v>
      </c>
      <c r="D34" s="318" t="s">
        <v>57</v>
      </c>
      <c r="E34" s="318"/>
      <c r="F34" s="319"/>
      <c r="G34" s="318">
        <f>COUNTIF(Program!D33:AQ272,"="&amp;"*"&amp;Hoca!B31&amp;"*")</f>
        <v>12</v>
      </c>
      <c r="H34" s="318">
        <f>COUNTIF(Program!$D$4:$BC$243,"="&amp;"*"&amp;Hoca!B31&amp;"*")-I34</f>
        <v>14</v>
      </c>
      <c r="I34" s="320">
        <f>COUNTIF(Program!F:G,"="&amp;"*"&amp;Hoca!B31&amp;"*")+COUNTIF(Program!J:K,"="&amp;"*"&amp;Hoca!B31&amp;"*")+COUNTIF(Program!N:O,"="&amp;"*"&amp;Hoca!B31&amp;"*")+COUNTIF(Program!R:S,"="&amp;"*"&amp;Hoca!B31&amp;"*")+COUNTIF(Program!V:W,"="&amp;"*"&amp;Hoca!B31&amp;"*")</f>
        <v>0</v>
      </c>
    </row>
    <row r="35" spans="1:9">
      <c r="A35" s="317">
        <v>34</v>
      </c>
      <c r="B35" s="213" t="s">
        <v>33</v>
      </c>
      <c r="C35" s="213" t="s">
        <v>64</v>
      </c>
      <c r="D35" s="318" t="s">
        <v>57</v>
      </c>
      <c r="E35" s="318"/>
      <c r="F35" s="319"/>
      <c r="G35" s="318">
        <f>COUNTIF(Program!D29:AQ268,"="&amp;"*"&amp;Hoca!B27&amp;"*")</f>
        <v>0</v>
      </c>
      <c r="H35" s="318">
        <f>COUNTIF(Program!$D$4:$BC$243,"="&amp;"*"&amp;Hoca!B27&amp;"*")-I35</f>
        <v>11</v>
      </c>
      <c r="I35" s="320">
        <f>COUNTIF(Program!F:G,"="&amp;"*"&amp;Hoca!B27&amp;"*")+COUNTIF(Program!J:K,"="&amp;"*"&amp;Hoca!B27&amp;"*")+COUNTIF(Program!N:O,"="&amp;"*"&amp;Hoca!B27&amp;"*")+COUNTIF(Program!R:S,"="&amp;"*"&amp;Hoca!B27&amp;"*")+COUNTIF(Program!V:W,"="&amp;"*"&amp;Hoca!B27&amp;"*")</f>
        <v>0</v>
      </c>
    </row>
    <row r="36" spans="1:9">
      <c r="A36" s="317">
        <v>35</v>
      </c>
      <c r="B36" s="213" t="s">
        <v>238</v>
      </c>
      <c r="C36" s="213" t="s">
        <v>239</v>
      </c>
      <c r="D36" s="318"/>
      <c r="E36" s="318"/>
      <c r="F36" s="319"/>
      <c r="G36" s="318"/>
      <c r="H36" s="318"/>
      <c r="I36" s="320"/>
    </row>
    <row r="37" spans="1:9">
      <c r="A37" s="317">
        <v>36</v>
      </c>
      <c r="B37" s="213" t="s">
        <v>173</v>
      </c>
      <c r="C37" s="213" t="s">
        <v>246</v>
      </c>
      <c r="D37" s="318"/>
      <c r="E37" s="318"/>
      <c r="F37" s="319"/>
      <c r="G37" s="318"/>
      <c r="H37" s="318"/>
      <c r="I37" s="320"/>
    </row>
    <row r="38" spans="1:9">
      <c r="A38" s="317">
        <v>37</v>
      </c>
      <c r="B38" s="213" t="s">
        <v>229</v>
      </c>
      <c r="C38" s="213" t="s">
        <v>230</v>
      </c>
      <c r="D38" s="318"/>
      <c r="E38" s="318"/>
      <c r="F38" s="319"/>
      <c r="G38" s="318"/>
      <c r="H38" s="318"/>
      <c r="I38" s="320"/>
    </row>
    <row r="39" spans="1:9">
      <c r="A39" s="317">
        <v>38</v>
      </c>
      <c r="B39" s="213" t="s">
        <v>276</v>
      </c>
      <c r="C39" s="213" t="s">
        <v>176</v>
      </c>
      <c r="D39" s="318" t="s">
        <v>57</v>
      </c>
      <c r="E39" s="318"/>
      <c r="F39" s="319"/>
      <c r="G39" s="318">
        <f>COUNTIF(Program!D37:AQ276,"="&amp;"*"&amp;Hoca!B75&amp;"*")</f>
        <v>0</v>
      </c>
      <c r="H39" s="318">
        <f>COUNTIF(Program!$D$4:$BC$243,"="&amp;"*"&amp;Hoca!B75&amp;"*")-I39</f>
        <v>0</v>
      </c>
      <c r="I39" s="320">
        <f>COUNTIF(Program!F:G,"="&amp;"*"&amp;Hoca!B75&amp;"*")+COUNTIF(Program!J:K,"="&amp;"*"&amp;Hoca!B75&amp;"*")+COUNTIF(Program!N:O,"="&amp;"*"&amp;Hoca!B75&amp;"*")+COUNTIF(Program!R:S,"="&amp;"*"&amp;Hoca!B75&amp;"*")+COUNTIF(Program!V:W,"="&amp;"*"&amp;Hoca!B75&amp;"*")</f>
        <v>0</v>
      </c>
    </row>
    <row r="40" spans="1:9">
      <c r="A40" s="317">
        <v>39</v>
      </c>
      <c r="B40" s="213" t="s">
        <v>174</v>
      </c>
      <c r="C40" s="213" t="s">
        <v>175</v>
      </c>
      <c r="D40" s="318" t="s">
        <v>57</v>
      </c>
      <c r="E40" s="318"/>
      <c r="F40" s="319"/>
      <c r="G40" s="318">
        <f>COUNTIF(Program!D39:AQ278,"="&amp;"*"&amp;Hoca!B77&amp;"*")</f>
        <v>1319</v>
      </c>
      <c r="H40" s="318">
        <f>COUNTIF(Program!$D$4:$BC$243,"="&amp;"*"&amp;Hoca!B77&amp;"*")-I40</f>
        <v>1869</v>
      </c>
      <c r="I40" s="320">
        <f>COUNTIF(Program!F:G,"="&amp;"*"&amp;Hoca!B77&amp;"*")+COUNTIF(Program!J:K,"="&amp;"*"&amp;Hoca!B77&amp;"*")+COUNTIF(Program!N:O,"="&amp;"*"&amp;Hoca!B77&amp;"*")+COUNTIF(Program!R:S,"="&amp;"*"&amp;Hoca!B77&amp;"*")+COUNTIF(Program!V:W,"="&amp;"*"&amp;Hoca!B77&amp;"*")</f>
        <v>263</v>
      </c>
    </row>
    <row r="41" spans="1:9">
      <c r="A41" s="317">
        <v>40</v>
      </c>
      <c r="B41" s="213" t="s">
        <v>75</v>
      </c>
      <c r="C41" s="213" t="s">
        <v>243</v>
      </c>
      <c r="D41" s="318" t="s">
        <v>57</v>
      </c>
      <c r="E41" s="318"/>
      <c r="F41" s="319"/>
      <c r="G41" s="318">
        <f>COUNTIF(Program!D30:AQ269,"="&amp;"*"&amp;Hoca!B28&amp;"*")</f>
        <v>1325</v>
      </c>
      <c r="H41" s="318">
        <f>COUNTIF(Program!$D$4:$BC$243,"="&amp;"*"&amp;Hoca!B28&amp;"*")-I41</f>
        <v>1869</v>
      </c>
      <c r="I41" s="320">
        <f>COUNTIF(Program!F:G,"="&amp;"*"&amp;Hoca!B28&amp;"*")+COUNTIF(Program!J:K,"="&amp;"*"&amp;Hoca!B28&amp;"*")+COUNTIF(Program!N:O,"="&amp;"*"&amp;Hoca!B28&amp;"*")+COUNTIF(Program!R:S,"="&amp;"*"&amp;Hoca!B28&amp;"*")+COUNTIF(Program!V:W,"="&amp;"*"&amp;Hoca!B28&amp;"*")</f>
        <v>263</v>
      </c>
    </row>
    <row r="42" spans="1:9">
      <c r="A42" s="317">
        <v>41</v>
      </c>
      <c r="B42" s="213" t="s">
        <v>271</v>
      </c>
      <c r="C42" s="213" t="s">
        <v>298</v>
      </c>
      <c r="D42" s="318"/>
      <c r="E42" s="318"/>
      <c r="F42" s="319"/>
      <c r="G42" s="318"/>
      <c r="H42" s="318"/>
      <c r="I42" s="320"/>
    </row>
    <row r="43" spans="1:9">
      <c r="A43" s="317">
        <v>42</v>
      </c>
      <c r="B43" s="213" t="s">
        <v>171</v>
      </c>
      <c r="C43" s="213" t="s">
        <v>187</v>
      </c>
      <c r="D43" s="318" t="s">
        <v>57</v>
      </c>
      <c r="E43" s="318"/>
      <c r="F43" s="319"/>
      <c r="G43" s="318">
        <f>COUNTIF(Program!D36:AQ275,"="&amp;"*"&amp;Hoca!B74&amp;"*")</f>
        <v>0</v>
      </c>
      <c r="H43" s="318">
        <f>COUNTIF(Program!$D$4:$BC$243,"="&amp;"*"&amp;Hoca!B74&amp;"*")-I43</f>
        <v>0</v>
      </c>
      <c r="I43" s="320">
        <f>COUNTIF(Program!F:G,"="&amp;"*"&amp;Hoca!B74&amp;"*")+COUNTIF(Program!J:K,"="&amp;"*"&amp;Hoca!B74&amp;"*")+COUNTIF(Program!N:O,"="&amp;"*"&amp;Hoca!B74&amp;"*")+COUNTIF(Program!R:S,"="&amp;"*"&amp;Hoca!B74&amp;"*")+COUNTIF(Program!V:W,"="&amp;"*"&amp;Hoca!B74&amp;"*")</f>
        <v>0</v>
      </c>
    </row>
    <row r="44" spans="1:9">
      <c r="A44" s="317">
        <v>43</v>
      </c>
      <c r="B44" s="213" t="s">
        <v>31</v>
      </c>
      <c r="C44" s="213" t="s">
        <v>182</v>
      </c>
      <c r="D44" s="318" t="s">
        <v>57</v>
      </c>
      <c r="E44" s="318"/>
      <c r="F44" s="319"/>
      <c r="G44" s="318">
        <f>COUNTIF(Program!D32:AQ271,"="&amp;"*"&amp;Hoca!B30&amp;"*")</f>
        <v>16</v>
      </c>
      <c r="H44" s="318">
        <f>COUNTIF(Program!$D$4:$BC$243,"="&amp;"*"&amp;Hoca!B30&amp;"*")-I44</f>
        <v>16</v>
      </c>
      <c r="I44" s="320">
        <f>COUNTIF(Program!F:G,"="&amp;"*"&amp;Hoca!B30&amp;"*")+COUNTIF(Program!J:K,"="&amp;"*"&amp;Hoca!B30&amp;"*")+COUNTIF(Program!N:O,"="&amp;"*"&amp;Hoca!B30&amp;"*")+COUNTIF(Program!R:S,"="&amp;"*"&amp;Hoca!B30&amp;"*")+COUNTIF(Program!V:W,"="&amp;"*"&amp;Hoca!B30&amp;"*")</f>
        <v>0</v>
      </c>
    </row>
    <row r="45" spans="1:9">
      <c r="A45" s="317">
        <v>44</v>
      </c>
      <c r="B45" s="213" t="s">
        <v>32</v>
      </c>
      <c r="C45" s="213" t="s">
        <v>68</v>
      </c>
      <c r="D45" s="318" t="s">
        <v>57</v>
      </c>
      <c r="E45" s="318"/>
      <c r="F45" s="319"/>
      <c r="G45" s="318">
        <f>COUNTIF(Program!D34:AQ273,"="&amp;"*"&amp;Hoca!B32&amp;"*")</f>
        <v>0</v>
      </c>
      <c r="H45" s="318">
        <f>COUNTIF(Program!$D$4:$BC$243,"="&amp;"*"&amp;Hoca!B32&amp;"*")-I45</f>
        <v>0</v>
      </c>
      <c r="I45" s="320">
        <f>COUNTIF(Program!F:G,"="&amp;"*"&amp;Hoca!B32&amp;"*")+COUNTIF(Program!J:K,"="&amp;"*"&amp;Hoca!B32&amp;"*")+COUNTIF(Program!N:O,"="&amp;"*"&amp;Hoca!B32&amp;"*")+COUNTIF(Program!R:S,"="&amp;"*"&amp;Hoca!B32&amp;"*")+COUNTIF(Program!V:W,"="&amp;"*"&amp;Hoca!B32&amp;"*")</f>
        <v>0</v>
      </c>
    </row>
    <row r="46" spans="1:9">
      <c r="A46" s="317">
        <v>45</v>
      </c>
      <c r="B46" s="213" t="s">
        <v>139</v>
      </c>
      <c r="C46" s="213" t="s">
        <v>294</v>
      </c>
      <c r="D46" s="318" t="s">
        <v>57</v>
      </c>
      <c r="E46" s="318"/>
      <c r="F46" s="319"/>
      <c r="G46" s="318">
        <f>COUNTIF(Program!D35:AQ274,"="&amp;"*"&amp;Hoca!B33&amp;"*")</f>
        <v>8</v>
      </c>
      <c r="H46" s="318">
        <f>COUNTIF(Program!$D$4:$BC$243,"="&amp;"*"&amp;Hoca!B33&amp;"*")-I46</f>
        <v>0</v>
      </c>
      <c r="I46" s="320">
        <f>COUNTIF(Program!F:G,"="&amp;"*"&amp;Hoca!B33&amp;"*")+COUNTIF(Program!J:K,"="&amp;"*"&amp;Hoca!B33&amp;"*")+COUNTIF(Program!N:O,"="&amp;"*"&amp;Hoca!B33&amp;"*")+COUNTIF(Program!R:S,"="&amp;"*"&amp;Hoca!B33&amp;"*")+COUNTIF(Program!V:W,"="&amp;"*"&amp;Hoca!B33&amp;"*")</f>
        <v>8</v>
      </c>
    </row>
    <row r="47" spans="1:9">
      <c r="A47" s="317">
        <v>46</v>
      </c>
      <c r="B47" s="213" t="s">
        <v>259</v>
      </c>
      <c r="C47" s="213" t="s">
        <v>260</v>
      </c>
      <c r="D47" s="318"/>
      <c r="E47" s="318"/>
      <c r="F47" s="319"/>
      <c r="G47" s="318"/>
      <c r="H47" s="318"/>
      <c r="I47" s="320"/>
    </row>
    <row r="48" spans="1:9">
      <c r="A48" s="317">
        <v>47</v>
      </c>
      <c r="B48" s="213" t="s">
        <v>227</v>
      </c>
      <c r="C48" s="213" t="s">
        <v>228</v>
      </c>
      <c r="D48" s="318"/>
      <c r="E48" s="318"/>
      <c r="F48" s="319"/>
      <c r="G48" s="318"/>
      <c r="H48" s="318"/>
      <c r="I48" s="320"/>
    </row>
    <row r="49" spans="1:9">
      <c r="A49" s="317">
        <v>48</v>
      </c>
      <c r="B49" s="213" t="s">
        <v>212</v>
      </c>
      <c r="C49" s="213" t="s">
        <v>213</v>
      </c>
      <c r="D49" s="318"/>
      <c r="E49" s="318"/>
      <c r="F49" s="319"/>
      <c r="G49" s="318"/>
      <c r="H49" s="318"/>
      <c r="I49" s="320"/>
    </row>
    <row r="50" spans="1:9">
      <c r="A50" s="317">
        <v>49</v>
      </c>
      <c r="B50" s="213" t="s">
        <v>210</v>
      </c>
      <c r="C50" s="213" t="s">
        <v>211</v>
      </c>
      <c r="D50" s="318"/>
      <c r="E50" s="318"/>
      <c r="F50" s="319"/>
      <c r="G50" s="318"/>
      <c r="H50" s="318"/>
      <c r="I50" s="320"/>
    </row>
    <row r="51" spans="1:9">
      <c r="A51" s="317">
        <v>50</v>
      </c>
      <c r="B51" s="213" t="s">
        <v>35</v>
      </c>
      <c r="C51" s="213" t="s">
        <v>65</v>
      </c>
      <c r="D51" s="318" t="s">
        <v>57</v>
      </c>
      <c r="E51" s="318"/>
      <c r="F51" s="319"/>
      <c r="G51" s="318">
        <f>COUNTIF(Program!D40:AQ279,"="&amp;"*"&amp;Hoca!B78&amp;"*")</f>
        <v>1319</v>
      </c>
      <c r="H51" s="318">
        <f>COUNTIF(Program!$D$4:$BC$243,"="&amp;"*"&amp;Hoca!B78&amp;"*")-I51</f>
        <v>1869</v>
      </c>
      <c r="I51" s="320">
        <f>COUNTIF(Program!F:G,"="&amp;"*"&amp;Hoca!B78&amp;"*")+COUNTIF(Program!J:K,"="&amp;"*"&amp;Hoca!B78&amp;"*")+COUNTIF(Program!N:O,"="&amp;"*"&amp;Hoca!B78&amp;"*")+COUNTIF(Program!R:S,"="&amp;"*"&amp;Hoca!B78&amp;"*")+COUNTIF(Program!V:W,"="&amp;"*"&amp;Hoca!B78&amp;"*")</f>
        <v>263</v>
      </c>
    </row>
    <row r="52" spans="1:9">
      <c r="A52" s="317">
        <v>51</v>
      </c>
      <c r="B52" s="213" t="s">
        <v>29</v>
      </c>
      <c r="C52" s="213" t="s">
        <v>179</v>
      </c>
      <c r="D52" s="318" t="s">
        <v>57</v>
      </c>
      <c r="E52" s="318"/>
      <c r="F52" s="319"/>
      <c r="G52" s="318">
        <f>COUNTIF(Program!D41:AQ280,"="&amp;"*"&amp;Hoca!B79&amp;"*")</f>
        <v>1319</v>
      </c>
      <c r="H52" s="318">
        <f>COUNTIF(Program!$D$4:$BC$243,"="&amp;"*"&amp;Hoca!B79&amp;"*")-I52</f>
        <v>1869</v>
      </c>
      <c r="I52" s="320">
        <f>COUNTIF(Program!F:G,"="&amp;"*"&amp;Hoca!B79&amp;"*")+COUNTIF(Program!J:K,"="&amp;"*"&amp;Hoca!B79&amp;"*")+COUNTIF(Program!N:O,"="&amp;"*"&amp;Hoca!B79&amp;"*")+COUNTIF(Program!R:S,"="&amp;"*"&amp;Hoca!B79&amp;"*")+COUNTIF(Program!V:W,"="&amp;"*"&amp;Hoca!B79&amp;"*")</f>
        <v>263</v>
      </c>
    </row>
    <row r="53" spans="1:9">
      <c r="A53" s="317">
        <v>52</v>
      </c>
      <c r="B53" s="213" t="s">
        <v>253</v>
      </c>
      <c r="C53" s="213" t="s">
        <v>254</v>
      </c>
      <c r="D53" s="318"/>
      <c r="E53" s="318"/>
      <c r="F53" s="319"/>
      <c r="G53" s="318"/>
      <c r="H53" s="318"/>
      <c r="I53" s="320"/>
    </row>
    <row r="54" spans="1:9">
      <c r="A54" s="317">
        <v>53</v>
      </c>
      <c r="B54" s="213" t="s">
        <v>167</v>
      </c>
      <c r="C54" s="213" t="s">
        <v>183</v>
      </c>
      <c r="D54" s="318" t="s">
        <v>57</v>
      </c>
      <c r="E54" s="318"/>
      <c r="F54" s="319"/>
      <c r="G54" s="318">
        <f>COUNTIF(Program!D22:AQ261,"="&amp;"*"&amp;Hoca!B20&amp;"*")</f>
        <v>0</v>
      </c>
      <c r="H54" s="318">
        <f>COUNTIF(Program!$D$4:$BC$243,"="&amp;"*"&amp;Hoca!B20&amp;"*")-I54</f>
        <v>0</v>
      </c>
      <c r="I54" s="320">
        <f>COUNTIF(Program!F:G,"="&amp;"*"&amp;Hoca!B20&amp;"*")+COUNTIF(Program!J:K,"="&amp;"*"&amp;Hoca!B20&amp;"*")+COUNTIF(Program!N:O,"="&amp;"*"&amp;Hoca!B20&amp;"*")+COUNTIF(Program!R:S,"="&amp;"*"&amp;Hoca!B20&amp;"*")+COUNTIF(Program!V:W,"="&amp;"*"&amp;Hoca!B20&amp;"*")</f>
        <v>0</v>
      </c>
    </row>
    <row r="55" spans="1:9">
      <c r="A55" s="317">
        <v>54</v>
      </c>
      <c r="B55" s="318"/>
      <c r="C55" s="318"/>
      <c r="D55" s="318"/>
      <c r="E55" s="318"/>
      <c r="F55" s="319"/>
      <c r="G55" s="318">
        <f>COUNTIF(Program!D42:AQ281,"="&amp;"*"&amp;Hoca!B80&amp;"*")</f>
        <v>1319</v>
      </c>
      <c r="H55" s="318">
        <f>COUNTIF(Program!$D$4:$BC$243,"="&amp;"*"&amp;Hoca!B80&amp;"*")-I55</f>
        <v>1869</v>
      </c>
      <c r="I55" s="320">
        <f>COUNTIF(Program!F:G,"="&amp;"*"&amp;Hoca!B80&amp;"*")+COUNTIF(Program!J:K,"="&amp;"*"&amp;Hoca!B80&amp;"*")+COUNTIF(Program!N:O,"="&amp;"*"&amp;Hoca!B80&amp;"*")+COUNTIF(Program!R:S,"="&amp;"*"&amp;Hoca!B80&amp;"*")+COUNTIF(Program!V:W,"="&amp;"*"&amp;Hoca!B80&amp;"*")</f>
        <v>263</v>
      </c>
    </row>
    <row r="56" spans="1:9">
      <c r="A56" s="317">
        <v>55</v>
      </c>
      <c r="B56" s="213" t="s">
        <v>231</v>
      </c>
      <c r="C56" s="213" t="s">
        <v>299</v>
      </c>
      <c r="D56" s="318"/>
      <c r="E56" s="318"/>
      <c r="F56" s="319"/>
      <c r="G56" s="318"/>
      <c r="H56" s="318"/>
      <c r="I56" s="320"/>
    </row>
    <row r="57" spans="1:9">
      <c r="A57" s="317">
        <v>56</v>
      </c>
      <c r="B57" s="213" t="s">
        <v>261</v>
      </c>
      <c r="C57" s="213" t="s">
        <v>262</v>
      </c>
      <c r="D57" s="318"/>
      <c r="E57" s="318"/>
      <c r="F57" s="319"/>
      <c r="G57" s="318"/>
      <c r="H57" s="318"/>
      <c r="I57" s="320"/>
    </row>
    <row r="58" spans="1:9">
      <c r="A58" s="317">
        <v>57</v>
      </c>
      <c r="B58" s="213" t="s">
        <v>244</v>
      </c>
      <c r="C58" s="213" t="s">
        <v>245</v>
      </c>
      <c r="D58" s="318"/>
      <c r="E58" s="318"/>
      <c r="F58" s="319"/>
      <c r="G58" s="318"/>
      <c r="H58" s="318"/>
      <c r="I58" s="320"/>
    </row>
    <row r="59" spans="1:9">
      <c r="A59" s="317">
        <v>58</v>
      </c>
      <c r="B59" s="213" t="s">
        <v>263</v>
      </c>
      <c r="C59" s="213" t="s">
        <v>264</v>
      </c>
      <c r="D59" s="318"/>
      <c r="E59" s="318"/>
      <c r="F59" s="319"/>
      <c r="G59" s="318"/>
      <c r="H59" s="318"/>
      <c r="I59" s="320"/>
    </row>
    <row r="60" spans="1:9">
      <c r="A60" s="317">
        <v>59</v>
      </c>
      <c r="B60" s="213" t="s">
        <v>34</v>
      </c>
      <c r="C60" s="213" t="s">
        <v>112</v>
      </c>
      <c r="D60" s="318" t="s">
        <v>57</v>
      </c>
      <c r="E60" s="318"/>
      <c r="F60" s="319"/>
      <c r="G60" s="318">
        <f>COUNTIF(Program!D43:AQ282,"="&amp;"*"&amp;Hoca!B81&amp;"*")</f>
        <v>1319</v>
      </c>
      <c r="H60" s="318">
        <f>COUNTIF(Program!$D$4:$BC$243,"="&amp;"*"&amp;Hoca!B81&amp;"*")-I60</f>
        <v>1869</v>
      </c>
      <c r="I60" s="320">
        <f>COUNTIF(Program!F:G,"="&amp;"*"&amp;Hoca!B81&amp;"*")+COUNTIF(Program!J:K,"="&amp;"*"&amp;Hoca!B81&amp;"*")+COUNTIF(Program!N:O,"="&amp;"*"&amp;Hoca!B81&amp;"*")+COUNTIF(Program!R:S,"="&amp;"*"&amp;Hoca!B81&amp;"*")+COUNTIF(Program!V:W,"="&amp;"*"&amp;Hoca!B81&amp;"*")</f>
        <v>263</v>
      </c>
    </row>
    <row r="61" spans="1:9">
      <c r="A61" s="317">
        <v>60</v>
      </c>
      <c r="B61" s="213" t="s">
        <v>225</v>
      </c>
      <c r="C61" s="213" t="s">
        <v>226</v>
      </c>
      <c r="D61" s="318"/>
      <c r="E61" s="318"/>
      <c r="F61" s="319"/>
      <c r="G61" s="318"/>
      <c r="H61" s="318"/>
      <c r="I61" s="320"/>
    </row>
    <row r="62" spans="1:9">
      <c r="A62" s="317">
        <v>61</v>
      </c>
      <c r="B62" s="213" t="s">
        <v>270</v>
      </c>
      <c r="C62" s="213" t="s">
        <v>269</v>
      </c>
      <c r="D62" s="318"/>
      <c r="E62" s="318"/>
      <c r="F62" s="319"/>
      <c r="G62" s="318"/>
      <c r="H62" s="318"/>
      <c r="I62" s="320"/>
    </row>
    <row r="63" spans="1:9">
      <c r="A63" s="317">
        <v>62</v>
      </c>
      <c r="B63" s="213" t="s">
        <v>233</v>
      </c>
      <c r="C63" s="213" t="s">
        <v>300</v>
      </c>
      <c r="D63" s="318"/>
      <c r="E63" s="318"/>
      <c r="F63" s="319"/>
      <c r="G63" s="318"/>
      <c r="H63" s="318"/>
      <c r="I63" s="320"/>
    </row>
    <row r="64" spans="1:9">
      <c r="A64" s="317">
        <v>63</v>
      </c>
      <c r="B64" s="213" t="s">
        <v>111</v>
      </c>
      <c r="C64" s="213" t="s">
        <v>113</v>
      </c>
      <c r="D64" s="318" t="s">
        <v>57</v>
      </c>
      <c r="E64" s="318"/>
      <c r="F64" s="319"/>
      <c r="G64" s="318">
        <f>COUNTIF(Program!D45:AQ284,"="&amp;"*"&amp;Hoca!B83&amp;"*")</f>
        <v>1319</v>
      </c>
      <c r="H64" s="318">
        <f>COUNTIF(Program!$D$4:$BC$243,"="&amp;"*"&amp;Hoca!B83&amp;"*")-I64</f>
        <v>1869</v>
      </c>
      <c r="I64" s="320">
        <f>COUNTIF(Program!F:G,"="&amp;"*"&amp;Hoca!B83&amp;"*")+COUNTIF(Program!J:K,"="&amp;"*"&amp;Hoca!B83&amp;"*")+COUNTIF(Program!N:O,"="&amp;"*"&amp;Hoca!B83&amp;"*")+COUNTIF(Program!R:S,"="&amp;"*"&amp;Hoca!B83&amp;"*")+COUNTIF(Program!V:W,"="&amp;"*"&amp;Hoca!B83&amp;"*")</f>
        <v>263</v>
      </c>
    </row>
    <row r="65" spans="1:9">
      <c r="A65" s="317">
        <v>64</v>
      </c>
      <c r="B65" s="213" t="s">
        <v>166</v>
      </c>
      <c r="C65" s="213" t="s">
        <v>181</v>
      </c>
      <c r="D65" s="318" t="s">
        <v>57</v>
      </c>
      <c r="E65" s="318"/>
      <c r="F65" s="319"/>
      <c r="G65" s="318">
        <f>COUNTIF(Program!D31:AQ270,"="&amp;"*"&amp;Hoca!B29&amp;"*")</f>
        <v>0</v>
      </c>
      <c r="H65" s="318">
        <f>COUNTIF(Program!$D$4:$BC$243,"="&amp;"*"&amp;Hoca!B29&amp;"*")-I65</f>
        <v>0</v>
      </c>
      <c r="I65" s="320">
        <f>COUNTIF(Program!F:G,"="&amp;"*"&amp;Hoca!B29&amp;"*")+COUNTIF(Program!J:K,"="&amp;"*"&amp;Hoca!B29&amp;"*")+COUNTIF(Program!N:O,"="&amp;"*"&amp;Hoca!B29&amp;"*")+COUNTIF(Program!R:S,"="&amp;"*"&amp;Hoca!B29&amp;"*")+COUNTIF(Program!V:W,"="&amp;"*"&amp;Hoca!B29&amp;"*")</f>
        <v>0</v>
      </c>
    </row>
    <row r="66" spans="1:9">
      <c r="A66" s="317">
        <v>65</v>
      </c>
      <c r="B66" s="213" t="s">
        <v>206</v>
      </c>
      <c r="C66" s="213" t="s">
        <v>207</v>
      </c>
      <c r="D66" s="318" t="s">
        <v>57</v>
      </c>
      <c r="E66" s="318"/>
      <c r="F66" s="319"/>
      <c r="G66" s="318"/>
      <c r="H66" s="318"/>
      <c r="I66" s="320"/>
    </row>
    <row r="67" spans="1:9">
      <c r="A67" s="317">
        <v>66</v>
      </c>
      <c r="B67" s="213" t="s">
        <v>240</v>
      </c>
      <c r="C67" s="213" t="s">
        <v>241</v>
      </c>
      <c r="D67" s="318"/>
      <c r="E67" s="318"/>
      <c r="F67" s="319"/>
      <c r="G67" s="318"/>
      <c r="H67" s="318"/>
      <c r="I67" s="320"/>
    </row>
    <row r="68" spans="1:9">
      <c r="A68" s="317">
        <v>67</v>
      </c>
      <c r="B68" s="213" t="s">
        <v>193</v>
      </c>
      <c r="C68" s="213" t="s">
        <v>194</v>
      </c>
      <c r="D68" s="318" t="s">
        <v>57</v>
      </c>
      <c r="E68" s="318"/>
      <c r="F68" s="319"/>
      <c r="G68" s="318">
        <f>COUNTIF(Program!D26:AQ265,"="&amp;"*"&amp;Hoca!B24&amp;"*")</f>
        <v>0</v>
      </c>
      <c r="H68" s="318">
        <f>COUNTIF(Program!$D$4:$BC$243,"="&amp;"*"&amp;Hoca!B24&amp;"*")-I68</f>
        <v>0</v>
      </c>
      <c r="I68" s="320">
        <f>COUNTIF(Program!F:G,"="&amp;"*"&amp;Hoca!B24&amp;"*")+COUNTIF(Program!J:K,"="&amp;"*"&amp;Hoca!B24&amp;"*")+COUNTIF(Program!N:O,"="&amp;"*"&amp;Hoca!B24&amp;"*")+COUNTIF(Program!R:S,"="&amp;"*"&amp;Hoca!B24&amp;"*")+COUNTIF(Program!V:W,"="&amp;"*"&amp;Hoca!B24&amp;"*")</f>
        <v>0</v>
      </c>
    </row>
    <row r="69" spans="1:9">
      <c r="A69" s="317">
        <v>68</v>
      </c>
      <c r="B69" s="213" t="s">
        <v>172</v>
      </c>
      <c r="C69" s="213" t="s">
        <v>186</v>
      </c>
      <c r="D69" s="318" t="s">
        <v>57</v>
      </c>
      <c r="E69" s="318"/>
      <c r="F69" s="319"/>
      <c r="G69" s="318">
        <f>COUNTIF(Program!D38:AQ277,"="&amp;"*"&amp;Hoca!B76&amp;"*")</f>
        <v>0</v>
      </c>
      <c r="H69" s="318">
        <f>COUNTIF(Program!$D$4:$BC$243,"="&amp;"*"&amp;Hoca!B76&amp;"*")-I69</f>
        <v>0</v>
      </c>
      <c r="I69" s="320">
        <f>COUNTIF(Program!F:G,"="&amp;"*"&amp;Hoca!B76&amp;"*")+COUNTIF(Program!J:K,"="&amp;"*"&amp;Hoca!B76&amp;"*")+COUNTIF(Program!N:O,"="&amp;"*"&amp;Hoca!B76&amp;"*")+COUNTIF(Program!R:S,"="&amp;"*"&amp;Hoca!B76&amp;"*")+COUNTIF(Program!V:W,"="&amp;"*"&amp;Hoca!B76&amp;"*")</f>
        <v>0</v>
      </c>
    </row>
    <row r="70" spans="1:9">
      <c r="A70" s="317">
        <v>69</v>
      </c>
      <c r="B70" s="213" t="s">
        <v>30</v>
      </c>
      <c r="C70" s="213" t="s">
        <v>301</v>
      </c>
      <c r="D70" s="318" t="s">
        <v>57</v>
      </c>
      <c r="E70" s="318"/>
      <c r="F70" s="319"/>
      <c r="G70" s="318">
        <f>COUNTIF(Program!D46:AQ285,"="&amp;"*"&amp;Hoca!B84&amp;"*")</f>
        <v>1319</v>
      </c>
      <c r="H70" s="318">
        <f>COUNTIF(Program!$D$4:$BC$243,"="&amp;"*"&amp;Hoca!B84&amp;"*")-I70</f>
        <v>1869</v>
      </c>
      <c r="I70" s="320">
        <f>COUNTIF(Program!F:G,"="&amp;"*"&amp;Hoca!B84&amp;"*")+COUNTIF(Program!J:K,"="&amp;"*"&amp;Hoca!B84&amp;"*")+COUNTIF(Program!N:O,"="&amp;"*"&amp;Hoca!B84&amp;"*")+COUNTIF(Program!R:S,"="&amp;"*"&amp;Hoca!B84&amp;"*")+COUNTIF(Program!V:W,"="&amp;"*"&amp;Hoca!B84&amp;"*")</f>
        <v>263</v>
      </c>
    </row>
    <row r="71" spans="1:9">
      <c r="A71" s="317">
        <v>70</v>
      </c>
      <c r="B71" s="213" t="s">
        <v>208</v>
      </c>
      <c r="C71" s="213" t="s">
        <v>209</v>
      </c>
      <c r="D71" s="318" t="s">
        <v>57</v>
      </c>
      <c r="E71" s="318"/>
      <c r="F71" s="319"/>
      <c r="G71" s="318"/>
      <c r="H71" s="318"/>
      <c r="I71" s="320"/>
    </row>
    <row r="72" spans="1:9">
      <c r="A72" s="317">
        <v>71</v>
      </c>
      <c r="B72" s="213" t="s">
        <v>266</v>
      </c>
      <c r="C72" s="213" t="s">
        <v>265</v>
      </c>
      <c r="D72" s="318"/>
      <c r="E72" s="318"/>
      <c r="F72" s="319"/>
      <c r="G72" s="318"/>
      <c r="H72" s="318"/>
      <c r="I72" s="320"/>
    </row>
    <row r="73" spans="1:9">
      <c r="A73" s="317">
        <v>72</v>
      </c>
      <c r="B73" s="213" t="s">
        <v>36</v>
      </c>
      <c r="C73" s="213" t="s">
        <v>66</v>
      </c>
      <c r="D73" s="318" t="s">
        <v>57</v>
      </c>
      <c r="E73" s="318"/>
      <c r="F73" s="319"/>
      <c r="G73" s="318">
        <f>COUNTIF(Program!D47:AQ286,"="&amp;"*"&amp;Hoca!B85&amp;"*")</f>
        <v>1319</v>
      </c>
      <c r="H73" s="318">
        <f>COUNTIF(Program!$D$4:$BC$243,"="&amp;"*"&amp;Hoca!B85&amp;"*")-I73</f>
        <v>1869</v>
      </c>
      <c r="I73" s="320">
        <f>COUNTIF(Program!F:G,"="&amp;"*"&amp;Hoca!B85&amp;"*")+COUNTIF(Program!J:K,"="&amp;"*"&amp;Hoca!B85&amp;"*")+COUNTIF(Program!N:O,"="&amp;"*"&amp;Hoca!B85&amp;"*")+COUNTIF(Program!R:S,"="&amp;"*"&amp;Hoca!B85&amp;"*")+COUNTIF(Program!V:W,"="&amp;"*"&amp;Hoca!B85&amp;"*")</f>
        <v>263</v>
      </c>
    </row>
    <row r="74" spans="1:9">
      <c r="A74" s="317">
        <v>73</v>
      </c>
      <c r="B74" s="213" t="s">
        <v>76</v>
      </c>
      <c r="C74" s="213" t="s">
        <v>178</v>
      </c>
      <c r="D74" s="318" t="s">
        <v>57</v>
      </c>
      <c r="E74" s="318"/>
      <c r="F74" s="319"/>
      <c r="G74" s="318">
        <f>COUNTIF(Program!D48:AQ287,"="&amp;"*"&amp;Hoca!B86&amp;"*")</f>
        <v>1304</v>
      </c>
      <c r="H74" s="318">
        <f>COUNTIF(Program!$D$4:$BC$243,"="&amp;"*"&amp;Hoca!B86&amp;"*")-I74</f>
        <v>1869</v>
      </c>
      <c r="I74" s="320">
        <f>COUNTIF(Program!F:G,"="&amp;"*"&amp;Hoca!B86&amp;"*")+COUNTIF(Program!J:K,"="&amp;"*"&amp;Hoca!B86&amp;"*")+COUNTIF(Program!N:O,"="&amp;"*"&amp;Hoca!B86&amp;"*")+COUNTIF(Program!R:S,"="&amp;"*"&amp;Hoca!B86&amp;"*")+COUNTIF(Program!V:W,"="&amp;"*"&amp;Hoca!B86&amp;"*")</f>
        <v>263</v>
      </c>
    </row>
    <row r="75" spans="1:9">
      <c r="A75" s="317">
        <v>74</v>
      </c>
      <c r="B75" s="213" t="s">
        <v>214</v>
      </c>
      <c r="C75" s="213" t="s">
        <v>215</v>
      </c>
      <c r="D75" s="318"/>
      <c r="E75" s="318"/>
      <c r="F75" s="319"/>
      <c r="G75" s="318"/>
      <c r="H75" s="318"/>
      <c r="I75" s="320"/>
    </row>
    <row r="76" spans="1:9">
      <c r="A76" s="317">
        <v>75</v>
      </c>
      <c r="B76" s="213" t="s">
        <v>169</v>
      </c>
      <c r="C76" s="213" t="s">
        <v>302</v>
      </c>
      <c r="D76" s="318" t="s">
        <v>57</v>
      </c>
      <c r="E76" s="318"/>
      <c r="F76" s="319"/>
      <c r="G76" s="318">
        <f>COUNTIF(Program!D20:AQ259,"="&amp;"*"&amp;Hoca!B18&amp;"*")</f>
        <v>0</v>
      </c>
      <c r="H76" s="318">
        <f>COUNTIF(Program!$D$4:$BC$243,"="&amp;"*"&amp;Hoca!B18&amp;"*")-I76</f>
        <v>0</v>
      </c>
      <c r="I76" s="320">
        <f>COUNTIF(Program!F:G,"="&amp;"*"&amp;Hoca!B18&amp;"*")+COUNTIF(Program!J:K,"="&amp;"*"&amp;Hoca!B18&amp;"*")+COUNTIF(Program!N:O,"="&amp;"*"&amp;Hoca!B18&amp;"*")+COUNTIF(Program!R:S,"="&amp;"*"&amp;Hoca!B18&amp;"*")+COUNTIF(Program!V:W,"="&amp;"*"&amp;Hoca!B18&amp;"*")</f>
        <v>0</v>
      </c>
    </row>
    <row r="77" spans="1:9">
      <c r="A77" s="317">
        <v>76</v>
      </c>
      <c r="B77" s="213"/>
      <c r="C77" s="213"/>
      <c r="D77" s="318"/>
      <c r="E77" s="318"/>
      <c r="F77" s="319"/>
      <c r="G77" s="318"/>
      <c r="H77" s="318"/>
      <c r="I77" s="320"/>
    </row>
    <row r="78" spans="1:9">
      <c r="A78" s="317">
        <v>77</v>
      </c>
      <c r="B78" s="213"/>
      <c r="C78" s="213"/>
      <c r="D78" s="318"/>
      <c r="E78" s="318"/>
      <c r="F78" s="319"/>
      <c r="G78" s="318">
        <f>COUNTIF(Program!D4:AQ243,"="&amp;"*"&amp;Hoca!B2&amp;"*")</f>
        <v>0</v>
      </c>
      <c r="H78" s="318">
        <f>COUNTIF(Program!$D$4:$BC$243,"="&amp;"*"&amp;Hoca!B2&amp;"*")-I78</f>
        <v>0</v>
      </c>
      <c r="I78" s="320">
        <f>COUNTIF(Program!F:G,"="&amp;"*"&amp;Hoca!B2&amp;"*")+COUNTIF(Program!J:K,"="&amp;"*"&amp;Hoca!B2&amp;"*")+COUNTIF(Program!N:O,"="&amp;"*"&amp;Hoca!B2&amp;"*")+COUNTIF(Program!R:S,"="&amp;"*"&amp;Hoca!B2&amp;"*")+COUNTIF(Program!V:W,"="&amp;"*"&amp;Hoca!B2&amp;"*")</f>
        <v>0</v>
      </c>
    </row>
    <row r="79" spans="1:9">
      <c r="A79" s="317">
        <v>78</v>
      </c>
      <c r="B79" s="213"/>
      <c r="C79" s="213"/>
      <c r="D79" s="318"/>
      <c r="E79" s="318"/>
      <c r="F79" s="319"/>
      <c r="G79" s="318"/>
      <c r="H79" s="318"/>
      <c r="I79" s="320"/>
    </row>
    <row r="80" spans="1:9">
      <c r="A80" s="317">
        <v>79</v>
      </c>
      <c r="B80" s="213"/>
      <c r="C80" s="213"/>
      <c r="D80" s="318"/>
      <c r="E80" s="318"/>
      <c r="F80" s="319"/>
      <c r="G80" s="318">
        <f>COUNTIF(Program!D21:AQ260,"="&amp;"*"&amp;Hoca!B19&amp;"*")</f>
        <v>12</v>
      </c>
      <c r="H80" s="318">
        <f>COUNTIF(Program!$D$4:$BC$243,"="&amp;"*"&amp;Hoca!B19&amp;"*")-I80</f>
        <v>0</v>
      </c>
      <c r="I80" s="320">
        <f>COUNTIF(Program!F:G,"="&amp;"*"&amp;Hoca!B19&amp;"*")+COUNTIF(Program!J:K,"="&amp;"*"&amp;Hoca!B19&amp;"*")+COUNTIF(Program!N:O,"="&amp;"*"&amp;Hoca!B19&amp;"*")+COUNTIF(Program!R:S,"="&amp;"*"&amp;Hoca!B19&amp;"*")+COUNTIF(Program!V:W,"="&amp;"*"&amp;Hoca!B19&amp;"*")</f>
        <v>13</v>
      </c>
    </row>
    <row r="81" spans="1:9">
      <c r="A81" s="317">
        <v>80</v>
      </c>
      <c r="B81" s="213"/>
      <c r="C81" s="213"/>
      <c r="D81" s="318"/>
      <c r="E81" s="318"/>
      <c r="F81" s="319"/>
      <c r="G81" s="318">
        <f>COUNTIF(Program!D9:AQ248,"="&amp;"*"&amp;Hoca!B7&amp;"*")</f>
        <v>13</v>
      </c>
      <c r="H81" s="318">
        <f>COUNTIF(Program!$D$4:$BC$243,"="&amp;"*"&amp;Hoca!B7&amp;"*")-I81</f>
        <v>13</v>
      </c>
      <c r="I81" s="320">
        <f>COUNTIF(Program!F:G,"="&amp;"*"&amp;Hoca!B7&amp;"*")+COUNTIF(Program!J:K,"="&amp;"*"&amp;Hoca!B7&amp;"*")+COUNTIF(Program!N:O,"="&amp;"*"&amp;Hoca!B7&amp;"*")+COUNTIF(Program!R:S,"="&amp;"*"&amp;Hoca!B7&amp;"*")+COUNTIF(Program!V:W,"="&amp;"*"&amp;Hoca!B7&amp;"*")</f>
        <v>0</v>
      </c>
    </row>
    <row r="82" spans="1:9">
      <c r="A82" s="317">
        <v>81</v>
      </c>
      <c r="B82" s="213"/>
      <c r="C82" s="213"/>
      <c r="D82" s="318"/>
      <c r="E82" s="318"/>
      <c r="F82" s="319"/>
      <c r="G82" s="318"/>
      <c r="H82" s="318"/>
      <c r="I82" s="320"/>
    </row>
    <row r="83" spans="1:9">
      <c r="A83" s="317">
        <v>82</v>
      </c>
      <c r="B83" s="213"/>
      <c r="C83" s="213"/>
      <c r="D83" s="318"/>
      <c r="E83" s="318"/>
      <c r="F83" s="319"/>
      <c r="G83" s="318">
        <f>COUNTIF(Program!D44:AQ283,"="&amp;"*"&amp;Hoca!B82&amp;"*")</f>
        <v>1319</v>
      </c>
      <c r="H83" s="318">
        <f>COUNTIF(Program!$D$4:$BC$243,"="&amp;"*"&amp;Hoca!B82&amp;"*")-I83</f>
        <v>1869</v>
      </c>
      <c r="I83" s="320">
        <f>COUNTIF(Program!F:G,"="&amp;"*"&amp;Hoca!B82&amp;"*")+COUNTIF(Program!J:K,"="&amp;"*"&amp;Hoca!B82&amp;"*")+COUNTIF(Program!N:O,"="&amp;"*"&amp;Hoca!B82&amp;"*")+COUNTIF(Program!R:S,"="&amp;"*"&amp;Hoca!B82&amp;"*")+COUNTIF(Program!V:W,"="&amp;"*"&amp;Hoca!B82&amp;"*")</f>
        <v>263</v>
      </c>
    </row>
    <row r="84" spans="1:9">
      <c r="A84" s="317">
        <v>83</v>
      </c>
      <c r="B84" s="213"/>
      <c r="C84" s="213"/>
      <c r="D84" s="318"/>
      <c r="E84" s="318"/>
      <c r="F84" s="319"/>
      <c r="G84" s="318"/>
      <c r="H84" s="318"/>
      <c r="I84" s="320"/>
    </row>
    <row r="85" spans="1:9">
      <c r="A85" s="317">
        <v>84</v>
      </c>
      <c r="B85" s="213"/>
      <c r="C85" s="213"/>
      <c r="D85" s="318"/>
      <c r="E85" s="318"/>
      <c r="F85" s="319"/>
      <c r="G85" s="318"/>
      <c r="H85" s="318"/>
      <c r="I85" s="320"/>
    </row>
    <row r="86" spans="1:9">
      <c r="A86" s="317">
        <v>85</v>
      </c>
      <c r="B86" s="213"/>
      <c r="C86" s="213"/>
      <c r="D86" s="318"/>
      <c r="E86" s="318"/>
      <c r="F86" s="319"/>
      <c r="G86" s="318"/>
      <c r="H86" s="318"/>
      <c r="I86" s="320"/>
    </row>
    <row r="87" spans="1:9">
      <c r="A87" s="317">
        <v>86</v>
      </c>
      <c r="B87" s="213"/>
      <c r="C87" s="213"/>
      <c r="D87" s="318" t="s">
        <v>57</v>
      </c>
      <c r="E87" s="318"/>
      <c r="F87" s="319"/>
      <c r="G87" s="318">
        <f>COUNTIF(Program!D49:AQ288,"="&amp;"*"&amp;Hoca!B87&amp;"*")</f>
        <v>1289</v>
      </c>
      <c r="H87" s="318">
        <f>COUNTIF(Program!$D$4:$BC$243,"="&amp;"*"&amp;Hoca!B87&amp;"*")-I87</f>
        <v>1869</v>
      </c>
      <c r="I87" s="320">
        <f>COUNTIF(Program!F:G,"="&amp;"*"&amp;Hoca!B87&amp;"*")+COUNTIF(Program!J:K,"="&amp;"*"&amp;Hoca!B87&amp;"*")+COUNTIF(Program!N:O,"="&amp;"*"&amp;Hoca!B87&amp;"*")+COUNTIF(Program!R:S,"="&amp;"*"&amp;Hoca!B87&amp;"*")+COUNTIF(Program!V:W,"="&amp;"*"&amp;Hoca!B87&amp;"*")</f>
        <v>263</v>
      </c>
    </row>
    <row r="88" spans="1:9" ht="16.5" thickBot="1">
      <c r="A88" s="317">
        <v>87</v>
      </c>
      <c r="B88" s="322"/>
      <c r="C88" s="322"/>
      <c r="D88" s="323" t="s">
        <v>57</v>
      </c>
      <c r="E88" s="318"/>
      <c r="F88" s="319"/>
      <c r="G88" s="318">
        <f>COUNTIF(Program!D50:AQ289,"="&amp;"*"&amp;Hoca!B88&amp;"*")</f>
        <v>1280</v>
      </c>
      <c r="H88" s="318">
        <f>COUNTIF(Program!$D$4:$BC$243,"="&amp;"*"&amp;Hoca!B88&amp;"*")-I88</f>
        <v>1869</v>
      </c>
      <c r="I88" s="320">
        <f>COUNTIF(Program!F:G,"="&amp;"*"&amp;Hoca!B88&amp;"*")+COUNTIF(Program!J:K,"="&amp;"*"&amp;Hoca!B88&amp;"*")+COUNTIF(Program!N:O,"="&amp;"*"&amp;Hoca!B88&amp;"*")+COUNTIF(Program!R:S,"="&amp;"*"&amp;Hoca!B88&amp;"*")+COUNTIF(Program!V:W,"="&amp;"*"&amp;Hoca!B88&amp;"*")</f>
        <v>263</v>
      </c>
    </row>
    <row r="90" spans="1:9">
      <c r="C90" s="213"/>
    </row>
  </sheetData>
  <autoFilter ref="A1:I90"/>
  <sortState ref="B2:I77">
    <sortCondition ref="B2:B77"/>
  </sortState>
  <conditionalFormatting sqref="G1:G1048576">
    <cfRule type="cellIs" dxfId="1" priority="1" operator="greaterThan">
      <formula>0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G260"/>
  <sheetViews>
    <sheetView workbookViewId="0">
      <pane xSplit="2" ySplit="2" topLeftCell="C89" activePane="bottomRight" state="frozen"/>
      <selection pane="topRight" activeCell="C1" sqref="C1"/>
      <selection pane="bottomLeft" activeCell="A3" sqref="A3"/>
      <selection pane="bottomRight" activeCell="C115" sqref="C115"/>
    </sheetView>
  </sheetViews>
  <sheetFormatPr defaultRowHeight="15"/>
  <cols>
    <col min="1" max="1" width="3.109375" bestFit="1" customWidth="1"/>
    <col min="2" max="2" width="8.33203125" customWidth="1"/>
    <col min="3" max="3" width="58.5546875" style="6" customWidth="1"/>
    <col min="4" max="4" width="18" customWidth="1"/>
    <col min="5" max="5" width="20.109375" bestFit="1" customWidth="1"/>
    <col min="6" max="6" width="15.21875" bestFit="1" customWidth="1"/>
    <col min="7" max="7" width="20.109375" bestFit="1" customWidth="1"/>
    <col min="8" max="9" width="13.5546875" bestFit="1" customWidth="1"/>
    <col min="10" max="11" width="12.5546875" bestFit="1" customWidth="1"/>
    <col min="12" max="13" width="14.5546875" bestFit="1" customWidth="1"/>
    <col min="14" max="15" width="13.6640625" bestFit="1" customWidth="1"/>
    <col min="16" max="17" width="21.6640625" bestFit="1" customWidth="1"/>
    <col min="18" max="19" width="20.6640625" bestFit="1" customWidth="1"/>
    <col min="20" max="21" width="12.6640625" bestFit="1" customWidth="1"/>
    <col min="22" max="23" width="11.77734375" bestFit="1" customWidth="1"/>
    <col min="24" max="25" width="21.6640625" bestFit="1" customWidth="1"/>
    <col min="26" max="27" width="17.5546875" bestFit="1" customWidth="1"/>
    <col min="28" max="29" width="7.21875" bestFit="1" customWidth="1"/>
    <col min="30" max="30" width="15.44140625" bestFit="1" customWidth="1"/>
    <col min="31" max="31" width="22.88671875" bestFit="1" customWidth="1"/>
    <col min="32" max="33" width="6.21875" bestFit="1" customWidth="1"/>
    <col min="34" max="35" width="9" bestFit="1" customWidth="1"/>
    <col min="36" max="36" width="6.6640625" bestFit="1" customWidth="1"/>
    <col min="58" max="58" width="27.44140625" customWidth="1"/>
    <col min="59" max="59" width="11" bestFit="1" customWidth="1"/>
  </cols>
  <sheetData>
    <row r="1" spans="1:59">
      <c r="A1" s="395" t="str">
        <f>'Hoca Prog'!A2</f>
        <v>sezer</v>
      </c>
      <c r="B1" s="395"/>
      <c r="C1" s="20" t="str">
        <f>'Derslik Programı'!C1</f>
        <v>bs5</v>
      </c>
    </row>
    <row r="2" spans="1:59">
      <c r="C2" s="6" t="s">
        <v>11</v>
      </c>
      <c r="D2" t="str">
        <f>CONCATENATE(MID(Program!D1,1,3),"1")</f>
        <v>ELE1</v>
      </c>
      <c r="E2" t="str">
        <f>CONCATENATE(MID(Program!D1,1,3),"2")</f>
        <v>ELE2</v>
      </c>
      <c r="F2" t="str">
        <f>CONCATENATE(MID(Program!F1,1,3),"iö1")</f>
        <v>MKNiö1</v>
      </c>
      <c r="G2" t="str">
        <f>CONCATENATE(MID(Program!F1,1,3),"iö2")</f>
        <v>MKNiö2</v>
      </c>
      <c r="H2" t="str">
        <f>CONCATENATE(MID(Program!H1,1,3),"1")</f>
        <v>BLG1</v>
      </c>
      <c r="I2" t="str">
        <f>CONCATENATE(MID(Program!H1,1,3),"2")</f>
        <v>BLG2</v>
      </c>
      <c r="J2" t="str">
        <f>CONCATENATE(MID(Program!J1,1,3),"iö1")</f>
        <v>TOHiö1</v>
      </c>
      <c r="K2" t="str">
        <f>CONCATENATE(MID(Program!J1,1,3),"iö2")</f>
        <v>TOHiö2</v>
      </c>
      <c r="L2" t="str">
        <f>CONCATENATE(MID(Program!L1,1,3),"1")</f>
        <v>MKN1</v>
      </c>
      <c r="M2" t="str">
        <f>CONCATENATE(MID(Program!L1,1,3),"2")</f>
        <v>MKN2</v>
      </c>
      <c r="N2" t="str">
        <f>CONCATENATE(MID(Program!N1,1,3),"iö1")</f>
        <v>Haliö1</v>
      </c>
      <c r="O2" t="str">
        <f>CONCATENATE(MID(Program!N1,1,3),"iö2")</f>
        <v>Haliö2</v>
      </c>
      <c r="P2" t="str">
        <f>CONCATENATE(MID(Program!P1,1,3),"1")</f>
        <v>ENN1</v>
      </c>
      <c r="Q2" t="str">
        <f>CONCATENATE(MID(Program!P1,1,3),"2")</f>
        <v>ENN2</v>
      </c>
      <c r="R2" t="str">
        <f>CONCATENATE(MID(Program!R1,1,3),"1")</f>
        <v>BDA1</v>
      </c>
      <c r="S2" t="str">
        <f>CONCATENATE(MID(Program!R1,1,3),"2")</f>
        <v>BDA2</v>
      </c>
      <c r="T2" t="str">
        <f>CONCATENATE(MID(Program!T1,1,3),"1")</f>
        <v>OTO1</v>
      </c>
      <c r="U2" t="str">
        <f>CONCATENATE(MID(Program!T1,1,3),"2")</f>
        <v>OTO2</v>
      </c>
      <c r="V2" t="str">
        <f>CONCATENATE(MID(Program!V1,1,3),"1")</f>
        <v>INN1</v>
      </c>
      <c r="W2" t="str">
        <f>CONCATENATE(MID(Program!V1,1,3),"2")</f>
        <v>INN2</v>
      </c>
      <c r="X2" t="str">
        <f>CONCATENATE(MID(Program!X1,1,3),"İ.Ö.1")</f>
        <v>İ.Ö.1</v>
      </c>
      <c r="Y2" t="str">
        <f>CONCATENATE(MID(Program!X1,1,3),"İ.Ö.2")</f>
        <v>İ.Ö.2</v>
      </c>
      <c r="Z2" t="str">
        <f>CONCATENATE(MID(Program!Z1,1,3),"1")</f>
        <v>MBN1</v>
      </c>
      <c r="AA2" t="str">
        <f>CONCATENATE(MID(Program!Z1,1,3),"2")</f>
        <v>MBN2</v>
      </c>
      <c r="AB2" t="str">
        <f>CONCATENATE(MID(Program!AB1,1,3),"1")</f>
        <v>MRN1</v>
      </c>
      <c r="AC2" t="str">
        <f>CONCATENATE(MID(Program!AB1,1,3),"2")</f>
        <v>MRN2</v>
      </c>
      <c r="AD2" t="str">
        <f>CONCATENATE(MID(Program!AD1,1,3),"1")</f>
        <v>TRN1</v>
      </c>
      <c r="AE2" t="str">
        <f>CONCATENATE(MID(Program!AD1,1,3),"2")</f>
        <v>TRN2</v>
      </c>
      <c r="AF2" t="str">
        <f>CONCATENATE(MID(Program!AF1,1,3),"1")</f>
        <v>IKL1</v>
      </c>
      <c r="AG2" t="str">
        <f>CONCATENATE(MID(Program!AF1,1,3),"2")</f>
        <v>IKL2</v>
      </c>
      <c r="AH2" t="str">
        <f>CONCATENATE(MID(Program!AH1,1,3),"1")</f>
        <v>GTN1</v>
      </c>
      <c r="AI2" t="str">
        <f>CONCATENATE(MID(Program!AH1,1,3),"2")</f>
        <v>GTN2</v>
      </c>
      <c r="AJ2" t="str">
        <f>CONCATENATE(MID(Program!AJ1,1,3),"1")</f>
        <v>AŞÇ1</v>
      </c>
      <c r="AK2" t="str">
        <f>CONCATENATE(MID(Program!AJ1,1,3),"2")</f>
        <v>AŞÇ2</v>
      </c>
      <c r="AL2" t="str">
        <f>CONCATENATE(MID(Program!AL1,1,3),"1")</f>
        <v>BAN1</v>
      </c>
      <c r="AM2" t="str">
        <f>CONCATENATE(MID(Program!AL1,1,3),"2")</f>
        <v>BAN2</v>
      </c>
      <c r="AN2" t="str">
        <f>CONCATENATE(MID(Program!AN1,1,3),"1")</f>
        <v>BÜR1</v>
      </c>
      <c r="AO2" t="str">
        <f>CONCATENATE(MID(Program!AN1,1,3),"2")</f>
        <v>BÜR2</v>
      </c>
      <c r="AP2" t="str">
        <f>CONCATENATE(MID(Program!AP1,1,3),"1")</f>
        <v>GRA1</v>
      </c>
      <c r="AQ2" t="str">
        <f>CONCATENATE(MID(Program!AP1,1,3),"2")</f>
        <v>GRA2</v>
      </c>
      <c r="AR2" t="str">
        <f>CONCATENATE(MID(Program!AR1,1,3),"1")</f>
        <v>İÇ 1</v>
      </c>
      <c r="AS2" t="str">
        <f>CONCATENATE(MID(Program!AR1,1,3),"2")</f>
        <v>İÇ 2</v>
      </c>
      <c r="AT2" t="str">
        <f>CONCATENATE(MID(Program!AT1,1,3),"1")</f>
        <v>İŞL1</v>
      </c>
      <c r="AU2" t="str">
        <f>CONCATENATE(MID(Program!AT1,1,3),"2")</f>
        <v>İŞL2</v>
      </c>
      <c r="AV2" t="str">
        <f>CONCATENATE(MID(Program!AV1,1,3),"1")</f>
        <v>MUH1</v>
      </c>
      <c r="AW2" t="str">
        <f>CONCATENATE(MID(Program!AV1,1,3),"2")</f>
        <v>MUH2</v>
      </c>
      <c r="AX2" t="str">
        <f>CONCATENATE(MID(Program!AX1,1,3),"1")</f>
        <v>PAZ1</v>
      </c>
      <c r="AY2" t="str">
        <f>CONCATENATE(MID(Program!AX1,1,3),"2")</f>
        <v>PAZ2</v>
      </c>
      <c r="AZ2" t="str">
        <f>CONCATENATE(MID(Program!AZ1,1,3),"1")</f>
        <v>RAD1</v>
      </c>
      <c r="BA2" t="str">
        <f>CONCATENATE(MID(Program!AZ1,1,3),"2")</f>
        <v>RAD2</v>
      </c>
      <c r="BB2" t="str">
        <f>CONCATENATE(MID(Program!BB1,1,3),"1")</f>
        <v>SİV1</v>
      </c>
      <c r="BC2" t="str">
        <f>CONCATENATE(MID(Program!BB1,1,3),"2")</f>
        <v>SİV2</v>
      </c>
      <c r="BD2" t="str">
        <f>CONCATENATE(MID(Program!BD1,1,3),"1")</f>
        <v>1</v>
      </c>
      <c r="BE2" t="str">
        <f>CONCATENATE(MID(Program!BD1,1,3),"2")</f>
        <v>2</v>
      </c>
    </row>
    <row r="3" spans="1:59" ht="15" customHeight="1">
      <c r="A3" s="394" t="str">
        <f>Program!B4</f>
        <v>PAZARTESİ</v>
      </c>
      <c r="B3" s="5">
        <v>0.33333333333333331</v>
      </c>
      <c r="C3" s="6" t="str">
        <f>CONCATENATE(BF3,BG3)</f>
        <v/>
      </c>
      <c r="D3" s="9" t="str">
        <f>IF(IFERROR(SEARCH(Kişisel!$A$1,Program!D5),FALSE),D$2&amp;"-"&amp;Program!D4&amp;"/ ","")</f>
        <v/>
      </c>
      <c r="E3" s="9" t="str">
        <f>IF(IFERROR(SEARCH(Kişisel!$A$1,Program!E5),FALSE),E$2&amp;"-"&amp;Program!E4&amp;"/ ","")</f>
        <v/>
      </c>
      <c r="F3" s="9" t="str">
        <f>IF(IFERROR(SEARCH(Kişisel!$A$1,Program!F5),FALSE),F$2&amp;"-"&amp;Program!F4&amp;"/ ","")</f>
        <v/>
      </c>
      <c r="G3" s="9" t="str">
        <f>IF(IFERROR(SEARCH(Kişisel!$A$1,Program!G5),FALSE),G$2&amp;"-"&amp;Program!G4&amp;"/ ","")</f>
        <v/>
      </c>
      <c r="H3" s="9" t="str">
        <f>IF(IFERROR(SEARCH(Kişisel!$A$1,Program!H5),FALSE),H$2&amp;"-"&amp;Program!H4&amp;"/ ","")</f>
        <v/>
      </c>
      <c r="I3" s="9" t="str">
        <f>IF(IFERROR(SEARCH(Kişisel!$A$1,Program!I5),FALSE),I$2&amp;"-"&amp;Program!I4&amp;"/ ","")</f>
        <v/>
      </c>
      <c r="J3" s="9" t="str">
        <f>IF(IFERROR(SEARCH(Kişisel!$A$1,Program!J5),FALSE),J$2&amp;"-"&amp;Program!J4&amp;"/ ","")</f>
        <v/>
      </c>
      <c r="K3" s="9" t="str">
        <f>IF(IFERROR(SEARCH(Kişisel!$A$1,Program!K5),FALSE),K$2&amp;"-"&amp;Program!K4&amp;"/ ","")</f>
        <v/>
      </c>
      <c r="L3" s="9" t="str">
        <f>IF(IFERROR(SEARCH(Kişisel!$A$1,Program!L5),FALSE),L$2&amp;"-"&amp;Program!L4&amp;"/ ","")</f>
        <v/>
      </c>
      <c r="M3" s="9" t="str">
        <f>IF(IFERROR(SEARCH(Kişisel!$A$1,Program!M5),FALSE),M$2&amp;"-"&amp;Program!M4&amp;"/ ","")</f>
        <v/>
      </c>
      <c r="N3" s="9" t="str">
        <f>IF(IFERROR(SEARCH(Kişisel!$A$1,Program!N5),FALSE),N$2&amp;"-"&amp;Program!N4&amp;"/ ","")</f>
        <v/>
      </c>
      <c r="O3" s="9" t="str">
        <f>IF(IFERROR(SEARCH(Kişisel!$A$1,Program!O5),FALSE),O$2&amp;"-"&amp;Program!O4&amp;"/ ","")</f>
        <v/>
      </c>
      <c r="P3" s="9" t="str">
        <f>IF(IFERROR(SEARCH(Kişisel!$A$1,Program!P5),FALSE),P$2&amp;"-"&amp;Program!P4&amp;"/ ","")</f>
        <v/>
      </c>
      <c r="Q3" s="9" t="str">
        <f>IF(IFERROR(SEARCH(Kişisel!$A$1,Program!Q5),FALSE),Q$2&amp;"-"&amp;Program!Q4&amp;"/ ","")</f>
        <v/>
      </c>
      <c r="R3" s="9" t="str">
        <f>IF(IFERROR(SEARCH(Kişisel!$A$1,Program!R5),FALSE),R$2&amp;"-"&amp;Program!R4&amp;"/ ","")</f>
        <v/>
      </c>
      <c r="S3" s="9" t="str">
        <f>IF(IFERROR(SEARCH(Kişisel!$A$1,Program!S5),FALSE),S$2&amp;"-"&amp;Program!S4&amp;"/ ","")</f>
        <v/>
      </c>
      <c r="T3" s="9" t="str">
        <f>IF(IFERROR(SEARCH(Kişisel!$A$1,Program!T5),FALSE),T$2&amp;"-"&amp;Program!T4&amp;"/ ","")</f>
        <v/>
      </c>
      <c r="U3" s="9" t="str">
        <f>IF(IFERROR(SEARCH(Kişisel!$A$1,Program!U5),FALSE),U$2&amp;"-"&amp;Program!U4&amp;"/ ","")</f>
        <v/>
      </c>
      <c r="V3" s="9" t="str">
        <f>IF(IFERROR(SEARCH(Kişisel!$A$1,Program!V5),FALSE),V$2&amp;"-"&amp;Program!V4&amp;"/ ","")</f>
        <v/>
      </c>
      <c r="W3" s="9" t="str">
        <f>IF(IFERROR(SEARCH(Kişisel!$A$1,Program!W5),FALSE),W$2&amp;"-"&amp;Program!W4&amp;"/ ","")</f>
        <v/>
      </c>
      <c r="X3" s="9" t="str">
        <f>IF(IFERROR(SEARCH(Kişisel!$A$1,Program!X5),FALSE),X$2&amp;"-"&amp;Program!X4&amp;"/ ","")</f>
        <v/>
      </c>
      <c r="Y3" s="9" t="str">
        <f>IF(IFERROR(SEARCH(Kişisel!$A$1,Program!Y5),FALSE),Y$2&amp;"-"&amp;Program!Y4&amp;"/ ","")</f>
        <v/>
      </c>
      <c r="Z3" s="9" t="str">
        <f>IF(IFERROR(SEARCH(Kişisel!$A$1,Program!Z5),FALSE),Z$2&amp;"-"&amp;Program!Z4&amp;"/ ","")</f>
        <v/>
      </c>
      <c r="AA3" s="9" t="str">
        <f>IF(IFERROR(SEARCH(Kişisel!$A$1,Program!AA5),FALSE),AA$2&amp;"-"&amp;Program!AA4&amp;"/ ","")</f>
        <v/>
      </c>
      <c r="AB3" s="9" t="str">
        <f>IF(IFERROR(SEARCH(Kişisel!$A$1,Program!AB5),FALSE),AB$2&amp;"-"&amp;Program!AB4&amp;"/ ","")</f>
        <v/>
      </c>
      <c r="AC3" s="9" t="str">
        <f>IF(IFERROR(SEARCH(Kişisel!$A$1,Program!AC5),FALSE),AC$2&amp;"-"&amp;Program!AC4&amp;"/ ","")</f>
        <v/>
      </c>
      <c r="AD3" s="9" t="str">
        <f>IF(IFERROR(SEARCH(Kişisel!$A$1,Program!AD5),FALSE),AD$2&amp;"-"&amp;Program!AD4&amp;"/ ","")</f>
        <v/>
      </c>
      <c r="AE3" s="9" t="str">
        <f>IF(IFERROR(SEARCH(Kişisel!$A$1,Program!AE5),FALSE),AE$2&amp;"-"&amp;Program!AE4&amp;"/ ","")</f>
        <v/>
      </c>
      <c r="AF3" s="9" t="str">
        <f>IF(IFERROR(SEARCH(Kişisel!$A$1,Program!AF5),FALSE),AF$2&amp;"-"&amp;Program!AF4&amp;"/ ","")</f>
        <v/>
      </c>
      <c r="AG3" s="9" t="str">
        <f>IF(IFERROR(SEARCH(Kişisel!$A$1,Program!AG5),FALSE),AG$2&amp;"-"&amp;Program!AG4&amp;"/ ","")</f>
        <v/>
      </c>
      <c r="AH3" s="9" t="str">
        <f>IF(IFERROR(SEARCH(Kişisel!$A$1,Program!AH5),FALSE),AH$2&amp;"-"&amp;Program!AH4&amp;"/ ","")</f>
        <v/>
      </c>
      <c r="AI3" s="9" t="str">
        <f>IF(IFERROR(SEARCH(Kişisel!$A$1,Program!AI5),FALSE),AI$2&amp;"-"&amp;Program!AI4&amp;"/ ","")</f>
        <v/>
      </c>
      <c r="AJ3" s="9" t="str">
        <f>IF(IFERROR(SEARCH(Kişisel!$A$1,Program!AJ5),FALSE),AJ$2&amp;"-"&amp;Program!AJ4&amp;"/ ","")</f>
        <v/>
      </c>
      <c r="AK3" s="9" t="str">
        <f>IF(IFERROR(SEARCH(Kişisel!$A$1,Program!#REF!),FALSE),AK$2&amp;"-"&amp;Program!AK4&amp;"/ ","")</f>
        <v/>
      </c>
      <c r="AL3" s="9" t="str">
        <f>IF(IFERROR(SEARCH(Kişisel!$A$1,Program!AL5),FALSE),AL$2&amp;"-"&amp;Program!AL4&amp;"/ ","")</f>
        <v/>
      </c>
      <c r="AM3" s="9" t="str">
        <f>IF(IFERROR(SEARCH(Kişisel!$A$1,Program!AM5),FALSE),AM$2&amp;"-"&amp;Program!AM4&amp;"/ ","")</f>
        <v/>
      </c>
      <c r="AN3" s="9" t="str">
        <f>IF(IFERROR(SEARCH(Kişisel!$A$1,Program!AN5),FALSE),AN$2&amp;"-"&amp;Program!AN4&amp;"/ ","")</f>
        <v/>
      </c>
      <c r="AO3" s="9" t="str">
        <f>IF(IFERROR(SEARCH(Kişisel!$A$1,Program!AO5),FALSE),AO$2&amp;"-"&amp;Program!AO4&amp;"/ ","")</f>
        <v/>
      </c>
      <c r="AP3" s="9" t="str">
        <f>IF(IFERROR(SEARCH(Kişisel!$A$1,Program!AP5),FALSE),AP$2&amp;"-"&amp;Program!AP4&amp;"/ ","")</f>
        <v/>
      </c>
      <c r="AQ3" s="9" t="str">
        <f>IF(IFERROR(SEARCH(Kişisel!$A$1,Program!AQ5),FALSE),AQ$2&amp;"-"&amp;Program!AQ4&amp;"/ ","")</f>
        <v/>
      </c>
      <c r="AR3" s="9" t="str">
        <f>IF(IFERROR(SEARCH(Kişisel!$A$1,Program!AR5),FALSE),AR$2&amp;"-"&amp;Program!AR4&amp;"/ ","")</f>
        <v/>
      </c>
      <c r="AS3" s="9" t="str">
        <f>IF(IFERROR(SEARCH(Kişisel!$A$1,Program!AS5),FALSE),AS$2&amp;"-"&amp;Program!AS4&amp;"/ ","")</f>
        <v/>
      </c>
      <c r="AT3" s="9" t="str">
        <f>IF(IFERROR(SEARCH(Kişisel!$A$1,Program!AT5),FALSE),AT$2&amp;"-"&amp;Program!AT4&amp;"/ ","")</f>
        <v/>
      </c>
      <c r="AU3" s="9" t="str">
        <f>IF(IFERROR(SEARCH(Kişisel!$A$1,Program!AU5),FALSE),AU$2&amp;"-"&amp;Program!AU4&amp;"/ ","")</f>
        <v/>
      </c>
      <c r="AV3" s="9" t="str">
        <f>IF(IFERROR(SEARCH(Kişisel!$A$1,Program!AV5),FALSE),AV$2&amp;"-"&amp;Program!AV4&amp;"/ ","")</f>
        <v/>
      </c>
      <c r="AW3" s="9" t="str">
        <f>IF(IFERROR(SEARCH(Kişisel!$A$1,Program!AW5),FALSE),AW$2&amp;"-"&amp;Program!AW4&amp;"/ ","")</f>
        <v/>
      </c>
      <c r="AX3" s="9" t="str">
        <f>IF(IFERROR(SEARCH(Kişisel!$A$1,Program!AX5),FALSE),AX$2&amp;"-"&amp;Program!AX4&amp;"/ ","")</f>
        <v/>
      </c>
      <c r="AY3" s="9" t="str">
        <f>IF(IFERROR(SEARCH(Kişisel!$A$1,Program!AY5),FALSE),AY$2&amp;"-"&amp;Program!AY4&amp;"/ ","")</f>
        <v/>
      </c>
      <c r="AZ3" s="9" t="str">
        <f>IF(IFERROR(SEARCH(Kişisel!$A$1,Program!AZ5),FALSE),AZ$2&amp;"-"&amp;Program!AZ4&amp;"/ ","")</f>
        <v/>
      </c>
      <c r="BA3" s="9" t="str">
        <f>IF(IFERROR(SEARCH(Kişisel!$A$1,Program!BA5),FALSE),BA$2&amp;"-"&amp;Program!BA4&amp;"/ ","")</f>
        <v/>
      </c>
      <c r="BB3" s="9" t="str">
        <f>IF(IFERROR(SEARCH(Kişisel!$A$1,Program!BB5),FALSE),BB$2&amp;"-"&amp;Program!BB4&amp;"/ ","")</f>
        <v/>
      </c>
      <c r="BC3" s="9" t="str">
        <f>IF(IFERROR(SEARCH(Kişisel!$A$1,Program!BC5),FALSE),BC$2&amp;"-"&amp;Program!BC4&amp;"/ ","")</f>
        <v/>
      </c>
      <c r="BD3" s="9" t="str">
        <f>IF(IFERROR(SEARCH(Kişisel!$A$1,Program!BD5),FALSE),BD$2&amp;"-"&amp;Program!BD4&amp;"/ ","")</f>
        <v/>
      </c>
      <c r="BE3" s="9" t="str">
        <f>IF(IFERROR(SEARCH(Kişisel!$A$1,Program!BE5),FALSE),BE$2&amp;"-"&amp;Program!BE4&amp;"/ ","")</f>
        <v/>
      </c>
      <c r="BF3" t="str">
        <f>CONCATENATE(D3,D5,E3,E5,F3,F5,G3,G5,H3,H5,I3,I5,J3,J5,K3,K5,L3,L5,M3,M5,N3,N5,O3,O5,P3,P5,Q3,Q5,R3,R5,S3,S5,T3,T5,U3,U5,V3,V5,W3,W5,X3,X5,Y3,Y5,Z3,Z5,AA3,AA5,AB3,AB5,AC3,AC5,AD3,AD5,AE3,AE5,AF3,AF5,AG3,AG5,AH3,AH5,AI3,AI5,AJ3,AJ5,AK3,AK5,AL3,AL5,AM3,AM5,AN3,AN5,AO3,AO5,AP3,AP5,AQ3,AQ5)</f>
        <v/>
      </c>
      <c r="BG3" t="str">
        <f>CONCATENATE(AR3,AR5,AS3,AS5,AT3,AT5,AU3,AU5,AV3,AV5,AW3,AW5,AX3,AX5,AY3,AY5,AZ3,AZ5,BA3,BA5,BB3,BB5,BC3,BC5,BD3,BD5,BE3,BE5)</f>
        <v/>
      </c>
    </row>
    <row r="4" spans="1:59">
      <c r="A4" s="394"/>
      <c r="B4" s="5"/>
      <c r="C4" s="6" t="str">
        <f>CONCATENATE(BF4,BG4)</f>
        <v/>
      </c>
      <c r="D4" t="str">
        <f>IF(AND(Program!D4&lt;&gt;"",OR(Kişisel!$C$1=Program!D6,AND(Program!D6="",Program!D$3=Kişisel!$C$1))),CONCATENATE(D$2,"-",Program!D4," "),"")</f>
        <v/>
      </c>
      <c r="E4" t="str">
        <f>IF(AND(Program!E4&lt;&gt;"",OR(Kişisel!$C$1=Program!E6,AND(Program!E6="",Program!E$3=Kişisel!$C$1))),CONCATENATE(E$2,"-",Program!E4," "),"")</f>
        <v/>
      </c>
      <c r="F4" t="str">
        <f>IF(AND(Program!F4&lt;&gt;"",OR(Kişisel!$C$1=Program!F6,AND(Program!F6="",Program!F$3=Kişisel!$C$1))),CONCATENATE(F$2,"-",Program!F4," "),"")</f>
        <v/>
      </c>
      <c r="G4" t="str">
        <f>IF(AND(Program!G4&lt;&gt;"",OR(Kişisel!$C$1=Program!G6,AND(Program!G6="",Program!G$3=Kişisel!$C$1))),CONCATENATE(G$2,"-",Program!G4," "),"")</f>
        <v/>
      </c>
      <c r="H4" t="str">
        <f>IF(AND(Program!H4&lt;&gt;"",OR(Kişisel!$C$1=Program!H6,AND(Program!H6="",Program!H$3=Kişisel!$C$1))),CONCATENATE(H$2,"-",Program!H4," "),"")</f>
        <v/>
      </c>
      <c r="I4" t="str">
        <f>IF(AND(Program!I4&lt;&gt;"",OR(Kişisel!$C$1=Program!I6,AND(Program!I6="",Program!I$3=Kişisel!$C$1))),CONCATENATE(I$2,"-",Program!I4," "),"")</f>
        <v/>
      </c>
      <c r="J4" t="str">
        <f>IF(AND(Program!J4&lt;&gt;"",OR(Kişisel!$C$1=Program!J6,AND(Program!J6="",Program!J$3=Kişisel!$C$1))),CONCATENATE(J$2,"-",Program!J4," "),"")</f>
        <v/>
      </c>
      <c r="K4" t="str">
        <f>IF(AND(Program!K4&lt;&gt;"",OR(Kişisel!$C$1=Program!K6,AND(Program!K6="",Program!K$3=Kişisel!$C$1))),CONCATENATE(K$2,"-",Program!K4," "),"")</f>
        <v/>
      </c>
      <c r="L4" t="str">
        <f>IF(AND(Program!L4&lt;&gt;"",OR(Kişisel!$C$1=Program!L6,AND(Program!L6="",Program!L$3=Kişisel!$C$1))),CONCATENATE(L$2,"-",Program!L4," "),"")</f>
        <v/>
      </c>
      <c r="M4" t="str">
        <f>IF(AND(Program!M4&lt;&gt;"",OR(Kişisel!$C$1=Program!M6,AND(Program!M6="",Program!M$3=Kişisel!$C$1))),CONCATENATE(M$2,"-",Program!M4," "),"")</f>
        <v/>
      </c>
      <c r="N4" t="str">
        <f>IF(AND(Program!N4&lt;&gt;"",OR(Kişisel!$C$1=Program!N6,AND(Program!N6="",Program!N$3=Kişisel!$C$1))),CONCATENATE(N$2,"-",Program!N4," "),"")</f>
        <v/>
      </c>
      <c r="O4" t="str">
        <f>IF(AND(Program!O4&lt;&gt;"",OR(Kişisel!$C$1=Program!O6,AND(Program!O6="",Program!O$3=Kişisel!$C$1))),CONCATENATE(O$2,"-",Program!O4," "),"")</f>
        <v/>
      </c>
      <c r="P4" t="str">
        <f>IF(AND(Program!P4&lt;&gt;"",OR(Kişisel!$C$1=Program!P6,AND(Program!P6="",Program!P$3=Kişisel!$C$1))),CONCATENATE(P$2,"-",Program!P4," "),"")</f>
        <v/>
      </c>
      <c r="Q4" t="str">
        <f>IF(AND(Program!Q4&lt;&gt;"",OR(Kişisel!$C$1=Program!Q6,AND(Program!Q6="",Program!Q$3=Kişisel!$C$1))),CONCATENATE(Q$2,"-",Program!Q4," "),"")</f>
        <v/>
      </c>
      <c r="R4" t="str">
        <f>IF(AND(Program!R4&lt;&gt;"",OR(Kişisel!$C$1=Program!R6,AND(Program!R6="",Program!R$3=Kişisel!$C$1))),CONCATENATE(R$2,"-",Program!R4," "),"")</f>
        <v/>
      </c>
      <c r="S4" t="str">
        <f>IF(AND(Program!S4&lt;&gt;"",OR(Kişisel!$C$1=Program!S6,AND(Program!S6="",Program!S$3=Kişisel!$C$1))),CONCATENATE(S$2,"-",Program!S4," "),"")</f>
        <v/>
      </c>
      <c r="T4" t="str">
        <f>IF(AND(Program!T4&lt;&gt;"",OR(Kişisel!$C$1=Program!T6,AND(Program!T6="",Program!T$3=Kişisel!$C$1))),CONCATENATE(T$2,"-",Program!T4," "),"")</f>
        <v/>
      </c>
      <c r="U4" t="str">
        <f>IF(AND(Program!U4&lt;&gt;"",OR(Kişisel!$C$1=Program!U6,AND(Program!U6="",Program!U$3=Kişisel!$C$1))),CONCATENATE(U$2,"-",Program!U4," "),"")</f>
        <v/>
      </c>
      <c r="V4" t="str">
        <f>IF(AND(Program!V4&lt;&gt;"",OR(Kişisel!$C$1=Program!V6,AND(Program!V6="",Program!V$3=Kişisel!$C$1))),CONCATENATE(V$2,"-",Program!V4," "),"")</f>
        <v/>
      </c>
      <c r="W4" t="str">
        <f>IF(AND(Program!W4&lt;&gt;"",OR(Kişisel!$C$1=Program!W6,AND(Program!W6="",Program!W$3=Kişisel!$C$1))),CONCATENATE(W$2,"-",Program!W4," "),"")</f>
        <v/>
      </c>
      <c r="X4" t="str">
        <f>IF(AND(Program!X4&lt;&gt;"",OR(Kişisel!$C$1=Program!X6,AND(Program!X6="",Program!X$3=Kişisel!$C$1))),CONCATENATE(X$2,"-",Program!X4," "),"")</f>
        <v/>
      </c>
      <c r="Y4" t="str">
        <f>IF(AND(Program!Y4&lt;&gt;"",OR(Kişisel!$C$1=Program!Y6,AND(Program!Y6="",Program!Y$3=Kişisel!$C$1))),CONCATENATE(Y$2,"-",Program!Y4," "),"")</f>
        <v/>
      </c>
      <c r="Z4" t="str">
        <f>IF(AND(Program!Z4&lt;&gt;"",OR(Kişisel!$C$1=Program!Z6,AND(Program!Z6="",Program!Z$3=Kişisel!$C$1))),CONCATENATE(Z$2,"-",Program!Z4," "),"")</f>
        <v/>
      </c>
      <c r="AA4" t="str">
        <f>IF(AND(Program!AA4&lt;&gt;"",OR(Kişisel!$C$1=Program!AA6,AND(Program!AA6="",Program!AA$3=Kişisel!$C$1))),CONCATENATE(AA$2,"-",Program!AA4," "),"")</f>
        <v/>
      </c>
      <c r="AB4" t="str">
        <f>IF(AND(Program!AB4&lt;&gt;"",OR(Kişisel!$C$1=Program!AB6,AND(Program!AB6="",Program!AB$3=Kişisel!$C$1))),CONCATENATE(AB$2,"-",Program!AB4," "),"")</f>
        <v/>
      </c>
      <c r="AC4" t="str">
        <f>IF(AND(Program!AC4&lt;&gt;"",OR(Kişisel!$C$1=Program!AC6,AND(Program!AC6="",Program!AC$3=Kişisel!$C$1))),CONCATENATE(AC$2,"-",Program!AC4," "),"")</f>
        <v/>
      </c>
      <c r="AD4" t="str">
        <f>IF(AND(Program!AD4&lt;&gt;"",OR(Kişisel!$C$1=Program!AD6,AND(Program!AD6="",Program!AD$3=Kişisel!$C$1))),CONCATENATE(AD$2,"-",Program!AD4," "),"")</f>
        <v/>
      </c>
      <c r="AE4" t="str">
        <f>IF(AND(Program!AE4&lt;&gt;"",OR(Kişisel!$C$1=Program!AE6,AND(Program!AE6="",Program!AE$3=Kişisel!$C$1))),CONCATENATE(AE$2,"-",Program!AE4," "),"")</f>
        <v/>
      </c>
      <c r="AF4" t="str">
        <f>IF(AND(Program!AF4&lt;&gt;"",OR(Kişisel!$C$1=Program!AF6,AND(Program!AF6="",Program!AF$3=Kişisel!$C$1))),CONCATENATE(AF$2,"-",Program!AF4," "),"")</f>
        <v/>
      </c>
      <c r="AG4" t="str">
        <f>IF(AND(Program!AG4&lt;&gt;"",OR(Kişisel!$C$1=Program!AG6,AND(Program!AG6="",Program!AG$3=Kişisel!$C$1))),CONCATENATE(AG$2,"-",Program!AG4," "),"")</f>
        <v/>
      </c>
      <c r="AH4" t="str">
        <f>IF(AND(Program!AH4&lt;&gt;"",OR(Kişisel!$C$1=Program!AH6,AND(Program!AH6="",Program!AH$3=Kişisel!$C$1))),CONCATENATE(AH$2,"-",Program!AH4," "),"")</f>
        <v/>
      </c>
      <c r="AI4" t="str">
        <f>IF(AND(Program!AI4&lt;&gt;"",OR(Kişisel!$C$1=Program!AI6,AND(Program!AI6="",Program!AI$3=Kişisel!$C$1))),CONCATENATE(AI$2,"-",Program!AI4," "),"")</f>
        <v/>
      </c>
      <c r="AJ4" t="str">
        <f>IF(AND(Program!AJ4&lt;&gt;"",OR(Kişisel!$C$1=Program!AJ6,AND(Program!AJ6="",Program!AJ$3=Kişisel!$C$1))),CONCATENATE(AJ$2,"-",Program!AJ4," "),"")</f>
        <v/>
      </c>
      <c r="AK4" t="str">
        <f>IF(AND(Program!AK4&lt;&gt;"",OR(Kişisel!$C$1=Program!AK5,AND(Program!AK5="",Program!AK$3=Kişisel!$C$1))),CONCATENATE(AK$2,"-",Program!AK4," "),"")</f>
        <v/>
      </c>
      <c r="AL4" t="str">
        <f>IF(AND(Program!AL4&lt;&gt;"",OR(Kişisel!$C$1=Program!AL6,AND(Program!AL6="",Program!AL$3=Kişisel!$C$1))),CONCATENATE(AL$2,"-",Program!AL4," "),"")</f>
        <v/>
      </c>
      <c r="AM4" t="str">
        <f>IF(AND(Program!AM4&lt;&gt;"",OR(Kişisel!$C$1=Program!AM6,AND(Program!AM6="",Program!AM$3=Kişisel!$C$1))),CONCATENATE(AM$2,"-",Program!AM4," "),"")</f>
        <v/>
      </c>
      <c r="AN4" t="str">
        <f>IF(AND(Program!AN4&lt;&gt;"",OR(Kişisel!$C$1=Program!AN6,AND(Program!AN6="",Program!AN$3=Kişisel!$C$1))),CONCATENATE(AN$2,"-",Program!AN4," "),"")</f>
        <v/>
      </c>
      <c r="AO4" t="str">
        <f>IF(AND(Program!AO4&lt;&gt;"",OR(Kişisel!$C$1=Program!AO6,AND(Program!AO6="",Program!AO$3=Kişisel!$C$1))),CONCATENATE(AO$2,"-",Program!AO4," "),"")</f>
        <v/>
      </c>
      <c r="AP4" t="str">
        <f>IF(AND(Program!AP4&lt;&gt;"",OR(Kişisel!$C$1=Program!AP6,AND(Program!AP6="",Program!AP$3=Kişisel!$C$1))),CONCATENATE(AP$2,"-",Program!AP4," "),"")</f>
        <v/>
      </c>
      <c r="AQ4" t="str">
        <f>IF(AND(Program!AQ4&lt;&gt;"",OR(Kişisel!$C$1=Program!AQ6,AND(Program!AQ6="",Program!AQ$3=Kişisel!$C$1))),CONCATENATE(AQ$2,"-",Program!AQ4," "),"")</f>
        <v/>
      </c>
      <c r="AR4" t="str">
        <f>IF(AND(Program!AR4&lt;&gt;"",OR(Kişisel!$C$1=Program!AR6,AND(Program!AR6="",Program!AR$3=Kişisel!$C$1))),CONCATENATE(AR$2,"-",Program!AR4," "),"")</f>
        <v/>
      </c>
      <c r="AS4" t="str">
        <f>IF(AND(Program!AS4&lt;&gt;"",OR(Kişisel!$C$1=Program!AS6,AND(Program!AS6="",Program!AS$3=Kişisel!$C$1))),CONCATENATE(AS$2,"-",Program!AS4," "),"")</f>
        <v/>
      </c>
      <c r="AT4" t="str">
        <f>IF(AND(Program!AT4&lt;&gt;"",OR(Kişisel!$C$1=Program!AT6,AND(Program!AT6="",Program!AT$3=Kişisel!$C$1))),CONCATENATE(AT$2,"-",Program!AT4," "),"")</f>
        <v/>
      </c>
      <c r="AU4" t="str">
        <f>IF(AND(Program!AU4&lt;&gt;"",OR(Kişisel!$C$1=Program!AU6,AND(Program!AU6="",Program!AU$3=Kişisel!$C$1))),CONCATENATE(AU$2,"-",Program!AU4," "),"")</f>
        <v/>
      </c>
      <c r="AV4" t="str">
        <f>IF(AND(Program!AV4&lt;&gt;"",OR(Kişisel!$C$1=Program!AV6,AND(Program!AV6="",Program!AV$3=Kişisel!$C$1))),CONCATENATE(AV$2,"-",Program!AV4," "),"")</f>
        <v/>
      </c>
      <c r="AW4" t="str">
        <f>IF(AND(Program!AW4&lt;&gt;"",OR(Kişisel!$C$1=Program!AW6,AND(Program!AW6="",Program!AW$3=Kişisel!$C$1))),CONCATENATE(AW$2,"-",Program!AW4," "),"")</f>
        <v/>
      </c>
      <c r="AX4" t="str">
        <f>IF(AND(Program!AX4&lt;&gt;"",OR(Kişisel!$C$1=Program!AX6,AND(Program!AX6="",Program!AX$3=Kişisel!$C$1))),CONCATENATE(AX$2,"-",Program!AX4," "),"")</f>
        <v/>
      </c>
      <c r="AY4" t="str">
        <f>IF(AND(Program!AY4&lt;&gt;"",OR(Kişisel!$C$1=Program!AY6,AND(Program!AY6="",Program!AY$3=Kişisel!$C$1))),CONCATENATE(AY$2,"-",Program!AY4," "),"")</f>
        <v/>
      </c>
      <c r="AZ4" t="str">
        <f>IF(AND(Program!AZ4&lt;&gt;"",OR(Kişisel!$C$1=Program!AZ6,AND(Program!AZ6="",Program!AZ$3=Kişisel!$C$1))),CONCATENATE(AZ$2,"-",Program!AZ4," "),"")</f>
        <v/>
      </c>
      <c r="BA4" t="str">
        <f>IF(AND(Program!BA4&lt;&gt;"",OR(Kişisel!$C$1=Program!BA6,AND(Program!BA6="",Program!BA$3=Kişisel!$C$1))),CONCATENATE(BA$2,"-",Program!BA4," "),"")</f>
        <v/>
      </c>
      <c r="BB4" t="str">
        <f>IF(AND(Program!BB4&lt;&gt;"",OR(Kişisel!$C$1=Program!BB6,AND(Program!BB6="",Program!BB$3=Kişisel!$C$1))),CONCATENATE(BB$2,"-",Program!BB4," "),"")</f>
        <v/>
      </c>
      <c r="BC4" t="str">
        <f>IF(AND(Program!BC4&lt;&gt;"",OR(Kişisel!$C$1=Program!BC6,AND(Program!BC6="",Program!BC$3=Kişisel!$C$1))),CONCATENATE(BC$2,"-",Program!BC4," "),"")</f>
        <v/>
      </c>
      <c r="BD4" t="str">
        <f>IF(AND(Program!BD4&lt;&gt;"",OR(Kişisel!$C$1=Program!BD6,AND(Program!BD6="",Program!BD$3=Kişisel!$C$1))),CONCATENATE(BD$2,"-",Program!BD4," "),"")</f>
        <v/>
      </c>
      <c r="BE4" t="str">
        <f>IF(AND(Program!BE4&lt;&gt;"",OR(Kişisel!$C$1=Program!BE6,AND(Program!BE6="",Program!BE$3=Kişisel!$C$1))),CONCATENATE(BE$2,"-",Program!BE4," "),"")</f>
        <v/>
      </c>
      <c r="BF4" t="str">
        <f>CONCATENATE(D4,E4,F4,G4,H4,I4,J4,K4,L4,M4,N4,O4,P4,Q4,R4,S4,T4,U4,V4,W4,X4,Y4,Z4,AA4,AB4,AC4,AD4,AE4,AF4,AG4,AH4,AI4,AJ4,AK4,AL4,AM4,AN4,AO4,AP4,AQ4,)</f>
        <v/>
      </c>
      <c r="BG4" t="str">
        <f>CONCATENATE(AR4,AS4,AT4,AU4,AV4,AW4,AX4,AY4,AZ4,BA4,BB4,BC4,BD4,BE4)</f>
        <v/>
      </c>
    </row>
    <row r="5" spans="1:59">
      <c r="A5" s="394"/>
      <c r="B5" s="5"/>
      <c r="D5" s="29" t="str">
        <f>IF(D3&lt;&gt;"",IF(Program!D6&lt;&gt;"","("&amp;Program!D6&amp;")","("&amp;Program!D$3&amp;")"),"")</f>
        <v/>
      </c>
      <c r="E5" s="29" t="str">
        <f>IF(E3&lt;&gt;"",IF(Program!E6&lt;&gt;"","("&amp;Program!E6&amp;")","("&amp;Program!E$3&amp;")"),"")</f>
        <v/>
      </c>
      <c r="F5" s="29" t="str">
        <f>IF(F3&lt;&gt;"",IF(Program!F6&lt;&gt;"","("&amp;Program!F6&amp;")","("&amp;Program!F$3&amp;")"),"")</f>
        <v/>
      </c>
      <c r="G5" s="29" t="str">
        <f>IF(G3&lt;&gt;"",IF(Program!G6&lt;&gt;"","("&amp;Program!G6&amp;")","("&amp;Program!G$3&amp;")"),"")</f>
        <v/>
      </c>
      <c r="H5" s="29" t="str">
        <f>IF(H3&lt;&gt;"",IF(Program!H6&lt;&gt;"","("&amp;Program!H6&amp;")","("&amp;Program!H$3&amp;")"),"")</f>
        <v/>
      </c>
      <c r="I5" s="29" t="str">
        <f>IF(I3&lt;&gt;"",IF(Program!I6&lt;&gt;"","("&amp;Program!I6&amp;")","("&amp;Program!I$3&amp;")"),"")</f>
        <v/>
      </c>
      <c r="J5" s="29" t="str">
        <f>IF(J3&lt;&gt;"",IF(Program!J6&lt;&gt;"","("&amp;Program!J6&amp;")","("&amp;Program!J$3&amp;")"),"")</f>
        <v/>
      </c>
      <c r="K5" s="29" t="str">
        <f>IF(K3&lt;&gt;"",IF(Program!K6&lt;&gt;"","("&amp;Program!K6&amp;")","("&amp;Program!K$3&amp;")"),"")</f>
        <v/>
      </c>
      <c r="L5" s="29" t="str">
        <f>IF(L3&lt;&gt;"",IF(Program!L6&lt;&gt;"","("&amp;Program!L6&amp;")","("&amp;Program!L$3&amp;")"),"")</f>
        <v/>
      </c>
      <c r="M5" s="29" t="str">
        <f>IF(M3&lt;&gt;"",IF(Program!M6&lt;&gt;"","("&amp;Program!M6&amp;")","("&amp;Program!M$3&amp;")"),"")</f>
        <v/>
      </c>
      <c r="N5" s="29" t="str">
        <f>IF(N3&lt;&gt;"",IF(Program!N6&lt;&gt;"","("&amp;Program!N6&amp;")","("&amp;Program!N$3&amp;")"),"")</f>
        <v/>
      </c>
      <c r="O5" s="29" t="str">
        <f>IF(O3&lt;&gt;"",IF(Program!O6&lt;&gt;"","("&amp;Program!O6&amp;")","("&amp;Program!O$3&amp;")"),"")</f>
        <v/>
      </c>
      <c r="P5" s="29" t="str">
        <f>IF(P3&lt;&gt;"",IF(Program!P6&lt;&gt;"","("&amp;Program!P6&amp;")","("&amp;Program!P$3&amp;")"),"")</f>
        <v/>
      </c>
      <c r="Q5" s="29" t="str">
        <f>IF(Q3&lt;&gt;"",IF(Program!Q6&lt;&gt;"","("&amp;Program!Q6&amp;")","("&amp;Program!Q$3&amp;")"),"")</f>
        <v/>
      </c>
      <c r="R5" s="29" t="str">
        <f>IF(R3&lt;&gt;"",IF(Program!R6&lt;&gt;"","("&amp;Program!R6&amp;")","("&amp;Program!R$3&amp;")"),"")</f>
        <v/>
      </c>
      <c r="S5" s="29" t="str">
        <f>IF(S3&lt;&gt;"",IF(Program!S6&lt;&gt;"","("&amp;Program!S6&amp;")","("&amp;Program!S$3&amp;")"),"")</f>
        <v/>
      </c>
      <c r="T5" s="29" t="str">
        <f>IF(T3&lt;&gt;"",IF(Program!T6&lt;&gt;"","("&amp;Program!T6&amp;")","("&amp;Program!T$3&amp;")"),"")</f>
        <v/>
      </c>
      <c r="U5" s="29" t="str">
        <f>IF(U3&lt;&gt;"",IF(Program!U6&lt;&gt;"","("&amp;Program!U6&amp;")","("&amp;Program!U$3&amp;")"),"")</f>
        <v/>
      </c>
      <c r="V5" s="29" t="str">
        <f>IF(V3&lt;&gt;"",IF(Program!V6&lt;&gt;"","("&amp;Program!V6&amp;")","("&amp;Program!V$3&amp;")"),"")</f>
        <v/>
      </c>
      <c r="W5" s="29" t="str">
        <f>IF(W3&lt;&gt;"",IF(Program!W6&lt;&gt;"","("&amp;Program!W6&amp;")","("&amp;Program!W$3&amp;")"),"")</f>
        <v/>
      </c>
      <c r="X5" s="29" t="str">
        <f>IF(X3&lt;&gt;"",IF(Program!X6&lt;&gt;"","("&amp;Program!X6&amp;")","("&amp;Program!X$3&amp;")"),"")</f>
        <v/>
      </c>
      <c r="Y5" s="29" t="str">
        <f>IF(Y3&lt;&gt;"",IF(Program!Y6&lt;&gt;"","("&amp;Program!Y6&amp;")","("&amp;Program!Y$3&amp;")"),"")</f>
        <v/>
      </c>
      <c r="Z5" s="29" t="str">
        <f>IF(Z3&lt;&gt;"",IF(Program!Z6&lt;&gt;"","("&amp;Program!Z6&amp;")","("&amp;Program!Z$3&amp;")"),"")</f>
        <v/>
      </c>
      <c r="AA5" s="29" t="str">
        <f>IF(AA3&lt;&gt;"",IF(Program!AA6&lt;&gt;"","("&amp;Program!AA6&amp;")","("&amp;Program!AA$3&amp;")"),"")</f>
        <v/>
      </c>
      <c r="AB5" s="29" t="str">
        <f>IF(AB3&lt;&gt;"",IF(Program!AB6&lt;&gt;"","("&amp;Program!AB6&amp;")","("&amp;Program!AB$3&amp;")"),"")</f>
        <v/>
      </c>
      <c r="AC5" s="29" t="str">
        <f>IF(AC3&lt;&gt;"",IF(Program!AC6&lt;&gt;"","("&amp;Program!AC6&amp;")","("&amp;Program!AC$3&amp;")"),"")</f>
        <v/>
      </c>
      <c r="AD5" s="29" t="str">
        <f>IF(AD3&lt;&gt;"",IF(Program!AD6&lt;&gt;"","("&amp;Program!AD6&amp;")","("&amp;Program!AD$3&amp;")"),"")</f>
        <v/>
      </c>
      <c r="AE5" s="29" t="str">
        <f>IF(AE3&lt;&gt;"",IF(Program!AE6&lt;&gt;"","("&amp;Program!AE6&amp;")","("&amp;Program!AE$3&amp;")"),"")</f>
        <v/>
      </c>
      <c r="AF5" s="29" t="str">
        <f>IF(AF3&lt;&gt;"",IF(Program!AF6&lt;&gt;"","("&amp;Program!AF6&amp;")","("&amp;Program!AF$3&amp;")"),"")</f>
        <v/>
      </c>
      <c r="AG5" s="29" t="str">
        <f>IF(AG3&lt;&gt;"",IF(Program!AG6&lt;&gt;"","("&amp;Program!AG6&amp;")","("&amp;Program!AG$3&amp;")"),"")</f>
        <v/>
      </c>
      <c r="AH5" s="29" t="str">
        <f>IF(AH3&lt;&gt;"",IF(Program!AH6&lt;&gt;"","("&amp;Program!AH6&amp;")","("&amp;Program!AH$3&amp;")"),"")</f>
        <v/>
      </c>
      <c r="AI5" s="29" t="str">
        <f>IF(AI3&lt;&gt;"",IF(Program!AI6&lt;&gt;"","("&amp;Program!AI6&amp;")","("&amp;Program!AI$3&amp;")"),"")</f>
        <v/>
      </c>
      <c r="AJ5" s="29" t="str">
        <f>IF(AJ3&lt;&gt;"",IF(Program!AJ6&lt;&gt;"","("&amp;Program!AJ6&amp;")","("&amp;Program!AJ$3&amp;")"),"")</f>
        <v/>
      </c>
      <c r="AK5" s="29" t="str">
        <f>IF(AK3&lt;&gt;"",IF(Program!AK5&lt;&gt;"","("&amp;Program!AK5&amp;")","("&amp;Program!AK$3&amp;")"),"")</f>
        <v/>
      </c>
      <c r="AL5" s="29" t="str">
        <f>IF(AL3&lt;&gt;"",IF(Program!AL6&lt;&gt;"","("&amp;Program!AL6&amp;")","("&amp;Program!AL$3&amp;")"),"")</f>
        <v/>
      </c>
      <c r="AM5" s="29" t="str">
        <f>IF(AM3&lt;&gt;"",IF(Program!AM6&lt;&gt;"","("&amp;Program!AM6&amp;")","("&amp;Program!AM$3&amp;")"),"")</f>
        <v/>
      </c>
      <c r="AN5" s="29" t="str">
        <f>IF(AN3&lt;&gt;"",IF(Program!AN6&lt;&gt;"","("&amp;Program!AN6&amp;")","("&amp;Program!AN$3&amp;")"),"")</f>
        <v/>
      </c>
      <c r="AO5" s="29" t="str">
        <f>IF(AO3&lt;&gt;"",IF(Program!AO6&lt;&gt;"","("&amp;Program!AO6&amp;")","("&amp;Program!AO$3&amp;")"),"")</f>
        <v/>
      </c>
      <c r="AP5" s="29" t="str">
        <f>IF(AP3&lt;&gt;"",IF(Program!AP6&lt;&gt;"","("&amp;Program!AP6&amp;")","("&amp;Program!AP$3&amp;")"),"")</f>
        <v/>
      </c>
      <c r="AQ5" s="29" t="str">
        <f>IF(AQ3&lt;&gt;"",IF(Program!AQ6&lt;&gt;"","("&amp;Program!AQ6&amp;")","("&amp;Program!AQ$3&amp;")"),"")</f>
        <v/>
      </c>
      <c r="AR5" s="29" t="str">
        <f>IF(AR3&lt;&gt;"",IF(Program!AR6&lt;&gt;"","("&amp;Program!AR6&amp;")","("&amp;Program!AR$3&amp;")"),"")</f>
        <v/>
      </c>
      <c r="AS5" s="29" t="str">
        <f>IF(AS3&lt;&gt;"",IF(Program!AS6&lt;&gt;"","("&amp;Program!AS6&amp;")","("&amp;Program!AS$3&amp;")"),"")</f>
        <v/>
      </c>
      <c r="AT5" s="29" t="str">
        <f>IF(AT3&lt;&gt;"",IF(Program!AT6&lt;&gt;"","("&amp;Program!AT6&amp;")","("&amp;Program!AT$3&amp;")"),"")</f>
        <v/>
      </c>
      <c r="AU5" s="29" t="str">
        <f>IF(AU3&lt;&gt;"",IF(Program!AU6&lt;&gt;"","("&amp;Program!AU6&amp;")","("&amp;Program!AU$3&amp;")"),"")</f>
        <v/>
      </c>
      <c r="AV5" s="29" t="str">
        <f>IF(AV3&lt;&gt;"",IF(Program!AV6&lt;&gt;"","("&amp;Program!AV6&amp;")","("&amp;Program!AV$3&amp;")"),"")</f>
        <v/>
      </c>
      <c r="AW5" s="29" t="str">
        <f>IF(AW3&lt;&gt;"",IF(Program!AW6&lt;&gt;"","("&amp;Program!AW6&amp;")","("&amp;Program!AW$3&amp;")"),"")</f>
        <v/>
      </c>
      <c r="AX5" s="29" t="str">
        <f>IF(AX3&lt;&gt;"",IF(Program!AX6&lt;&gt;"","("&amp;Program!AX6&amp;")","("&amp;Program!AX$3&amp;")"),"")</f>
        <v/>
      </c>
      <c r="AY5" s="29" t="str">
        <f>IF(AY3&lt;&gt;"",IF(Program!AY6&lt;&gt;"","("&amp;Program!AY6&amp;")","("&amp;Program!AY$3&amp;")"),"")</f>
        <v/>
      </c>
      <c r="AZ5" s="29" t="str">
        <f>IF(AZ3&lt;&gt;"",IF(Program!AZ6&lt;&gt;"","("&amp;Program!AZ6&amp;")","("&amp;Program!AZ$3&amp;")"),"")</f>
        <v/>
      </c>
      <c r="BA5" s="29" t="str">
        <f>IF(BA3&lt;&gt;"",IF(Program!BA6&lt;&gt;"","("&amp;Program!BA6&amp;")","("&amp;Program!BA$3&amp;")"),"")</f>
        <v/>
      </c>
      <c r="BB5" s="29" t="str">
        <f>IF(BB3&lt;&gt;"",IF(Program!BB6&lt;&gt;"","("&amp;Program!BB6&amp;")","("&amp;Program!BB$3&amp;")"),"")</f>
        <v/>
      </c>
      <c r="BC5" s="29" t="str">
        <f>IF(BC3&lt;&gt;"",IF(Program!BC6&lt;&gt;"","("&amp;Program!BC6&amp;")","("&amp;Program!BC$3&amp;")"),"")</f>
        <v/>
      </c>
      <c r="BD5" s="29" t="str">
        <f>IF(BD3&lt;&gt;"",IF(Program!BD6&lt;&gt;"","("&amp;Program!BD6&amp;")","("&amp;Program!BD$3&amp;")"),"")</f>
        <v/>
      </c>
      <c r="BE5" s="29" t="str">
        <f>IF(BE3&lt;&gt;"",IF(Program!BE6&lt;&gt;"","("&amp;Program!BE6&amp;")","("&amp;Program!BE$3&amp;")"),"")</f>
        <v/>
      </c>
    </row>
    <row r="6" spans="1:59">
      <c r="A6" s="394"/>
      <c r="B6" s="5">
        <v>0.375</v>
      </c>
      <c r="C6" s="6" t="str">
        <f t="shared" ref="C6:C7" si="0">CONCATENATE(BF6,BG6)</f>
        <v>TRN1-İçsel Tarım Mekanizasyonu/ (14)</v>
      </c>
      <c r="D6" s="9" t="str">
        <f>IF(IFERROR(SEARCH(Kişisel!$A$1,Program!D8),FALSE),D$2&amp;"-"&amp;Program!D7&amp;"/ ","")</f>
        <v/>
      </c>
      <c r="E6" s="9" t="str">
        <f>IF(IFERROR(SEARCH(Kişisel!$A$1,Program!E8),FALSE),E$2&amp;"-"&amp;Program!E7&amp;"/ ","")</f>
        <v/>
      </c>
      <c r="F6" s="9" t="str">
        <f>IF(IFERROR(SEARCH(Kişisel!$A$1,Program!F8),FALSE),F$2&amp;"-"&amp;Program!F7&amp;"/ ","")</f>
        <v/>
      </c>
      <c r="G6" s="9" t="str">
        <f>IF(IFERROR(SEARCH(Kişisel!$A$1,Program!G8),FALSE),G$2&amp;"-"&amp;Program!G7&amp;"/ ","")</f>
        <v/>
      </c>
      <c r="H6" s="9" t="str">
        <f>IF(IFERROR(SEARCH(Kişisel!$A$1,Program!H8),FALSE),H$2&amp;"-"&amp;Program!H7&amp;"/ ","")</f>
        <v/>
      </c>
      <c r="I6" s="9" t="str">
        <f>IF(IFERROR(SEARCH(Kişisel!$A$1,Program!I8),FALSE),I$2&amp;"-"&amp;Program!I7&amp;"/ ","")</f>
        <v/>
      </c>
      <c r="J6" s="9" t="str">
        <f>IF(IFERROR(SEARCH(Kişisel!$A$1,Program!J8),FALSE),J$2&amp;"-"&amp;Program!J7&amp;"/ ","")</f>
        <v/>
      </c>
      <c r="K6" s="9" t="str">
        <f>IF(IFERROR(SEARCH(Kişisel!$A$1,Program!K8),FALSE),K$2&amp;"-"&amp;Program!K7&amp;"/ ","")</f>
        <v/>
      </c>
      <c r="L6" s="9" t="str">
        <f>IF(IFERROR(SEARCH(Kişisel!$A$1,Program!L8),FALSE),L$2&amp;"-"&amp;Program!L7&amp;"/ ","")</f>
        <v/>
      </c>
      <c r="M6" s="9" t="str">
        <f>IF(IFERROR(SEARCH(Kişisel!$A$1,Program!M8),FALSE),M$2&amp;"-"&amp;Program!M7&amp;"/ ","")</f>
        <v/>
      </c>
      <c r="N6" s="9" t="str">
        <f>IF(IFERROR(SEARCH(Kişisel!$A$1,Program!N8),FALSE),N$2&amp;"-"&amp;Program!N7&amp;"/ ","")</f>
        <v/>
      </c>
      <c r="O6" s="9" t="str">
        <f>IF(IFERROR(SEARCH(Kişisel!$A$1,Program!O8),FALSE),O$2&amp;"-"&amp;Program!O7&amp;"/ ","")</f>
        <v/>
      </c>
      <c r="P6" s="9" t="str">
        <f>IF(IFERROR(SEARCH(Kişisel!$A$1,Program!P8),FALSE),P$2&amp;"-"&amp;Program!P7&amp;"/ ","")</f>
        <v/>
      </c>
      <c r="Q6" s="9" t="str">
        <f>IF(IFERROR(SEARCH(Kişisel!$A$1,Program!Q8),FALSE),Q$2&amp;"-"&amp;Program!Q7&amp;"/ ","")</f>
        <v/>
      </c>
      <c r="R6" s="9" t="str">
        <f>IF(IFERROR(SEARCH(Kişisel!$A$1,Program!R8),FALSE),R$2&amp;"-"&amp;Program!R7&amp;"/ ","")</f>
        <v/>
      </c>
      <c r="S6" s="9" t="str">
        <f>IF(IFERROR(SEARCH(Kişisel!$A$1,Program!S8),FALSE),S$2&amp;"-"&amp;Program!S7&amp;"/ ","")</f>
        <v/>
      </c>
      <c r="T6" s="9" t="str">
        <f>IF(IFERROR(SEARCH(Kişisel!$A$1,Program!T8),FALSE),T$2&amp;"-"&amp;Program!T7&amp;"/ ","")</f>
        <v/>
      </c>
      <c r="U6" s="9" t="str">
        <f>IF(IFERROR(SEARCH(Kişisel!$A$1,Program!U8),FALSE),U$2&amp;"-"&amp;Program!U7&amp;"/ ","")</f>
        <v/>
      </c>
      <c r="V6" s="9" t="str">
        <f>IF(IFERROR(SEARCH(Kişisel!$A$1,Program!V8),FALSE),V$2&amp;"-"&amp;Program!V7&amp;"/ ","")</f>
        <v/>
      </c>
      <c r="W6" s="9" t="str">
        <f>IF(IFERROR(SEARCH(Kişisel!$A$1,Program!W8),FALSE),W$2&amp;"-"&amp;Program!W7&amp;"/ ","")</f>
        <v/>
      </c>
      <c r="X6" s="9" t="str">
        <f>IF(IFERROR(SEARCH(Kişisel!$A$1,Program!X8),FALSE),X$2&amp;"-"&amp;Program!X7&amp;"/ ","")</f>
        <v/>
      </c>
      <c r="Y6" s="9" t="str">
        <f>IF(IFERROR(SEARCH(Kişisel!$A$1,Program!Y8),FALSE),Y$2&amp;"-"&amp;Program!Y7&amp;"/ ","")</f>
        <v/>
      </c>
      <c r="Z6" s="9" t="str">
        <f>IF(IFERROR(SEARCH(Kişisel!$A$1,Program!Z8),FALSE),Z$2&amp;"-"&amp;Program!Z7&amp;"/ ","")</f>
        <v/>
      </c>
      <c r="AA6" s="9" t="str">
        <f>IF(IFERROR(SEARCH(Kişisel!$A$1,Program!AA8),FALSE),AA$2&amp;"-"&amp;Program!AA7&amp;"/ ","")</f>
        <v/>
      </c>
      <c r="AB6" s="9" t="str">
        <f>IF(IFERROR(SEARCH(Kişisel!$A$1,Program!AB8),FALSE),AB$2&amp;"-"&amp;Program!AB7&amp;"/ ","")</f>
        <v/>
      </c>
      <c r="AC6" s="9" t="str">
        <f>IF(IFERROR(SEARCH(Kişisel!$A$1,Program!AC8),FALSE),AC$2&amp;"-"&amp;Program!AC7&amp;"/ ","")</f>
        <v/>
      </c>
      <c r="AD6" s="9" t="str">
        <f>IF(IFERROR(SEARCH(Kişisel!$A$1,Program!AD8),FALSE),AD$2&amp;"-"&amp;Program!AD7&amp;"/ ","")</f>
        <v xml:space="preserve">TRN1-İçsel Tarım Mekanizasyonu/ </v>
      </c>
      <c r="AE6" s="9" t="str">
        <f>IF(IFERROR(SEARCH(Kişisel!$A$1,Program!AE8),FALSE),AE$2&amp;"-"&amp;Program!AE7&amp;"/ ","")</f>
        <v/>
      </c>
      <c r="AF6" s="9" t="str">
        <f>IF(IFERROR(SEARCH(Kişisel!$A$1,Program!AF8),FALSE),AF$2&amp;"-"&amp;Program!AF7&amp;"/ ","")</f>
        <v/>
      </c>
      <c r="AG6" s="9" t="str">
        <f>IF(IFERROR(SEARCH(Kişisel!$A$1,Program!AG8),FALSE),AG$2&amp;"-"&amp;Program!AG7&amp;"/ ","")</f>
        <v/>
      </c>
      <c r="AH6" s="9" t="str">
        <f>IF(IFERROR(SEARCH(Kişisel!$A$1,Program!AH8),FALSE),AH$2&amp;"-"&amp;Program!AH7&amp;"/ ","")</f>
        <v/>
      </c>
      <c r="AI6" s="9" t="str">
        <f>IF(IFERROR(SEARCH(Kişisel!$A$1,Program!AI8),FALSE),AI$2&amp;"-"&amp;Program!AI7&amp;"/ ","")</f>
        <v/>
      </c>
      <c r="AJ6" s="9" t="str">
        <f>IF(IFERROR(SEARCH(Kişisel!$A$1,Program!AJ8),FALSE),AJ$2&amp;"-"&amp;Program!AJ7&amp;"/ ","")</f>
        <v/>
      </c>
      <c r="AK6" s="9" t="str">
        <f>IF(IFERROR(SEARCH(Kişisel!$A$1,Program!AK8),FALSE),AK$2&amp;"-"&amp;Program!AK7&amp;"/ ","")</f>
        <v/>
      </c>
      <c r="AL6" s="9" t="str">
        <f>IF(IFERROR(SEARCH(Kişisel!$A$1,Program!AL8),FALSE),AL$2&amp;"-"&amp;Program!AL7&amp;"/ ","")</f>
        <v/>
      </c>
      <c r="AM6" s="9" t="str">
        <f>IF(IFERROR(SEARCH(Kişisel!$A$1,Program!AM8),FALSE),AM$2&amp;"-"&amp;Program!AM7&amp;"/ ","")</f>
        <v/>
      </c>
      <c r="AN6" s="9" t="str">
        <f>IF(IFERROR(SEARCH(Kişisel!$A$1,Program!AN8),FALSE),AN$2&amp;"-"&amp;Program!AN7&amp;"/ ","")</f>
        <v/>
      </c>
      <c r="AO6" s="9" t="str">
        <f>IF(IFERROR(SEARCH(Kişisel!$A$1,Program!AO8),FALSE),AO$2&amp;"-"&amp;Program!AO7&amp;"/ ","")</f>
        <v/>
      </c>
      <c r="AP6" s="9" t="str">
        <f>IF(IFERROR(SEARCH(Kişisel!$A$1,Program!AP8),FALSE),AP$2&amp;"-"&amp;Program!AP7&amp;"/ ","")</f>
        <v/>
      </c>
      <c r="AQ6" s="9" t="str">
        <f>IF(IFERROR(SEARCH(Kişisel!$A$1,Program!AQ8),FALSE),AQ$2&amp;"-"&amp;Program!AQ7&amp;"/ ","")</f>
        <v/>
      </c>
      <c r="AR6" s="9" t="str">
        <f>IF(IFERROR(SEARCH(Kişisel!$A$1,Program!AR8),FALSE),AR$2&amp;"-"&amp;Program!AR7&amp;"/ ","")</f>
        <v/>
      </c>
      <c r="AS6" s="9" t="str">
        <f>IF(IFERROR(SEARCH(Kişisel!$A$1,Program!AS8),FALSE),AS$2&amp;"-"&amp;Program!AS7&amp;"/ ","")</f>
        <v/>
      </c>
      <c r="AT6" s="9" t="str">
        <f>IF(IFERROR(SEARCH(Kişisel!$A$1,Program!AT8),FALSE),AT$2&amp;"-"&amp;Program!AT7&amp;"/ ","")</f>
        <v/>
      </c>
      <c r="AU6" s="9" t="str">
        <f>IF(IFERROR(SEARCH(Kişisel!$A$1,Program!AU8),FALSE),AU$2&amp;"-"&amp;Program!AU7&amp;"/ ","")</f>
        <v/>
      </c>
      <c r="AV6" s="9" t="str">
        <f>IF(IFERROR(SEARCH(Kişisel!$A$1,Program!AV8),FALSE),AV$2&amp;"-"&amp;Program!AV7&amp;"/ ","")</f>
        <v/>
      </c>
      <c r="AW6" s="9" t="str">
        <f>IF(IFERROR(SEARCH(Kişisel!$A$1,Program!AW8),FALSE),AW$2&amp;"-"&amp;Program!AW7&amp;"/ ","")</f>
        <v/>
      </c>
      <c r="AX6" s="9" t="str">
        <f>IF(IFERROR(SEARCH(Kişisel!$A$1,Program!AX8),FALSE),AX$2&amp;"-"&amp;Program!AX7&amp;"/ ","")</f>
        <v/>
      </c>
      <c r="AY6" s="9" t="str">
        <f>IF(IFERROR(SEARCH(Kişisel!$A$1,Program!AY8),FALSE),AY$2&amp;"-"&amp;Program!AY7&amp;"/ ","")</f>
        <v/>
      </c>
      <c r="AZ6" s="9" t="str">
        <f>IF(IFERROR(SEARCH(Kişisel!$A$1,Program!AZ8),FALSE),AZ$2&amp;"-"&amp;Program!AZ7&amp;"/ ","")</f>
        <v/>
      </c>
      <c r="BA6" s="9" t="str">
        <f>IF(IFERROR(SEARCH(Kişisel!$A$1,Program!BA8),FALSE),BA$2&amp;"-"&amp;Program!BA7&amp;"/ ","")</f>
        <v/>
      </c>
      <c r="BB6" s="9" t="str">
        <f>IF(IFERROR(SEARCH(Kişisel!$A$1,Program!BB8),FALSE),BB$2&amp;"-"&amp;Program!BB7&amp;"/ ","")</f>
        <v/>
      </c>
      <c r="BC6" s="9" t="str">
        <f>IF(IFERROR(SEARCH(Kişisel!$A$1,Program!BC8),FALSE),BC$2&amp;"-"&amp;Program!BC7&amp;"/ ","")</f>
        <v/>
      </c>
      <c r="BD6" s="9" t="str">
        <f>IF(IFERROR(SEARCH(Kişisel!$A$1,Program!BD8),FALSE),BD$2&amp;"-"&amp;Program!BD7&amp;"/ ","")</f>
        <v/>
      </c>
      <c r="BE6" s="9" t="str">
        <f>IF(IFERROR(SEARCH(Kişisel!$A$1,Program!BE8),FALSE),BE$2&amp;"-"&amp;Program!BE7&amp;"/ ","")</f>
        <v/>
      </c>
      <c r="BF6" t="str">
        <f>CONCATENATE(D6,D8,E6,E8,F6,F8,G6,G8,H6,H8,I6,I8,J6,J8,K6,K8,L6,L8,M6,M8,N6,N8,O6,O8,P6,P8,Q6,Q8,R6,R8,S6,S8,T6,T8,U6,U8,V6,V8,W6,W8,X6,X8,Y6,Y8,Z6,Z8,AA6,AA8,AB6,AB8,AC6,AC8,AD6,AD8,AE6,AE8,AF6,AF8,AG6,AG8,AH6,AH8,AI6,AI8,AJ6,AJ8,AK6,AK8,AL6,AL8,AM6,AM8,AN6,AN8,AO6,AO8,AP6,AP8,AQ6,AQ8)</f>
        <v>TRN1-İçsel Tarım Mekanizasyonu/ (14)</v>
      </c>
      <c r="BG6" t="str">
        <f>CONCATENATE(AR6,AR8,AS6,AS8,AT6,AT8,AU6,AU8,AV6,AV8,AW6,AW8,AX6,AX8,AY6,AY8,AZ6,AZ8,BA6,BA8,BB6,BB8,BC6,BC8,BD6,BD8,BE6,BE8)</f>
        <v/>
      </c>
    </row>
    <row r="7" spans="1:59">
      <c r="A7" s="394"/>
      <c r="B7" s="5"/>
      <c r="C7" s="6" t="str">
        <f t="shared" si="0"/>
        <v/>
      </c>
      <c r="D7" t="str">
        <f>IF(AND(Program!D7&lt;&gt;"",OR(Kişisel!$C$1=Program!D9,AND(Program!D9="",Program!D$3=Kişisel!$C$1))),CONCATENATE(D$2,"-",Program!D7," "),"")</f>
        <v/>
      </c>
      <c r="E7" t="str">
        <f>IF(AND(Program!E7&lt;&gt;"",OR(Kişisel!$C$1=Program!E9,AND(Program!E9="",Program!E$3=Kişisel!$C$1))),CONCATENATE(E$2,"-",Program!E7," "),"")</f>
        <v/>
      </c>
      <c r="F7" t="str">
        <f>IF(AND(Program!F7&lt;&gt;"",OR(Kişisel!$C$1=Program!F9,AND(Program!F9="",Program!F$3=Kişisel!$C$1))),CONCATENATE(F$2,"-",Program!F7," "),"")</f>
        <v/>
      </c>
      <c r="G7" t="str">
        <f>IF(AND(Program!G7&lt;&gt;"",OR(Kişisel!$C$1=Program!G9,AND(Program!G9="",Program!G$3=Kişisel!$C$1))),CONCATENATE(G$2,"-",Program!G7," "),"")</f>
        <v/>
      </c>
      <c r="H7" t="str">
        <f>IF(AND(Program!H7&lt;&gt;"",OR(Kişisel!$C$1=Program!H9,AND(Program!H9="",Program!H$3=Kişisel!$C$1))),CONCATENATE(H$2,"-",Program!H7," "),"")</f>
        <v/>
      </c>
      <c r="I7" t="str">
        <f>IF(AND(Program!I7&lt;&gt;"",OR(Kişisel!$C$1=Program!I9,AND(Program!I9="",Program!I$3=Kişisel!$C$1))),CONCATENATE(I$2,"-",Program!I7," "),"")</f>
        <v/>
      </c>
      <c r="J7" t="str">
        <f>IF(AND(Program!J7&lt;&gt;"",OR(Kişisel!$C$1=Program!J9,AND(Program!J9="",Program!J$3=Kişisel!$C$1))),CONCATENATE(J$2,"-",Program!J7," "),"")</f>
        <v/>
      </c>
      <c r="K7" t="str">
        <f>IF(AND(Program!K7&lt;&gt;"",OR(Kişisel!$C$1=Program!K9,AND(Program!K9="",Program!K$3=Kişisel!$C$1))),CONCATENATE(K$2,"-",Program!K7," "),"")</f>
        <v/>
      </c>
      <c r="L7" t="str">
        <f>IF(AND(Program!L7&lt;&gt;"",OR(Kişisel!$C$1=Program!L9,AND(Program!L9="",Program!L$3=Kişisel!$C$1))),CONCATENATE(L$2,"-",Program!L7," "),"")</f>
        <v/>
      </c>
      <c r="M7" t="str">
        <f>IF(AND(Program!M7&lt;&gt;"",OR(Kişisel!$C$1=Program!M9,AND(Program!M9="",Program!M$3=Kişisel!$C$1))),CONCATENATE(M$2,"-",Program!M7," "),"")</f>
        <v/>
      </c>
      <c r="N7" t="str">
        <f>IF(AND(Program!N7&lt;&gt;"",OR(Kişisel!$C$1=Program!N9,AND(Program!N9="",Program!N$3=Kişisel!$C$1))),CONCATENATE(N$2,"-",Program!N7," "),"")</f>
        <v/>
      </c>
      <c r="O7" t="str">
        <f>IF(AND(Program!O7&lt;&gt;"",OR(Kişisel!$C$1=Program!O9,AND(Program!O9="",Program!O$3=Kişisel!$C$1))),CONCATENATE(O$2,"-",Program!O7," "),"")</f>
        <v/>
      </c>
      <c r="P7" t="str">
        <f>IF(AND(Program!P7&lt;&gt;"",OR(Kişisel!$C$1=Program!P9,AND(Program!P9="",Program!P$3=Kişisel!$C$1))),CONCATENATE(P$2,"-",Program!P7," "),"")</f>
        <v/>
      </c>
      <c r="Q7" t="str">
        <f>IF(AND(Program!Q7&lt;&gt;"",OR(Kişisel!$C$1=Program!Q9,AND(Program!Q9="",Program!Q$3=Kişisel!$C$1))),CONCATENATE(Q$2,"-",Program!Q7," "),"")</f>
        <v/>
      </c>
      <c r="R7" t="str">
        <f>IF(AND(Program!R7&lt;&gt;"",OR(Kişisel!$C$1=Program!R9,AND(Program!R9="",Program!R$3=Kişisel!$C$1))),CONCATENATE(R$2,"-",Program!R7," "),"")</f>
        <v/>
      </c>
      <c r="S7" t="str">
        <f>IF(AND(Program!S7&lt;&gt;"",OR(Kişisel!$C$1=Program!S9,AND(Program!S9="",Program!S$3=Kişisel!$C$1))),CONCATENATE(S$2,"-",Program!S7," "),"")</f>
        <v/>
      </c>
      <c r="T7" t="str">
        <f>IF(AND(Program!T7&lt;&gt;"",OR(Kişisel!$C$1=Program!T9,AND(Program!T9="",Program!T$3=Kişisel!$C$1))),CONCATENATE(T$2,"-",Program!T7," "),"")</f>
        <v/>
      </c>
      <c r="U7" t="str">
        <f>IF(AND(Program!U7&lt;&gt;"",OR(Kişisel!$C$1=Program!U9,AND(Program!U9="",Program!U$3=Kişisel!$C$1))),CONCATENATE(U$2,"-",Program!U7," "),"")</f>
        <v/>
      </c>
      <c r="V7" t="str">
        <f>IF(AND(Program!V7&lt;&gt;"",OR(Kişisel!$C$1=Program!V9,AND(Program!V9="",Program!V$3=Kişisel!$C$1))),CONCATENATE(V$2,"-",Program!V7," "),"")</f>
        <v/>
      </c>
      <c r="W7" t="str">
        <f>IF(AND(Program!W7&lt;&gt;"",OR(Kişisel!$C$1=Program!W9,AND(Program!W9="",Program!W$3=Kişisel!$C$1))),CONCATENATE(W$2,"-",Program!W7," "),"")</f>
        <v/>
      </c>
      <c r="X7" t="str">
        <f>IF(AND(Program!X7&lt;&gt;"",OR(Kişisel!$C$1=Program!X9,AND(Program!X9="",Program!X$3=Kişisel!$C$1))),CONCATENATE(X$2,"-",Program!X7," "),"")</f>
        <v/>
      </c>
      <c r="Y7" t="str">
        <f>IF(AND(Program!Y7&lt;&gt;"",OR(Kişisel!$C$1=Program!Y9,AND(Program!Y9="",Program!Y$3=Kişisel!$C$1))),CONCATENATE(Y$2,"-",Program!Y7," "),"")</f>
        <v/>
      </c>
      <c r="Z7" t="str">
        <f>IF(AND(Program!Z7&lt;&gt;"",OR(Kişisel!$C$1=Program!Z9,AND(Program!Z9="",Program!Z$3=Kişisel!$C$1))),CONCATENATE(Z$2,"-",Program!Z7," "),"")</f>
        <v/>
      </c>
      <c r="AA7" t="str">
        <f>IF(AND(Program!AA7&lt;&gt;"",OR(Kişisel!$C$1=Program!AA9,AND(Program!AA9="",Program!AA$3=Kişisel!$C$1))),CONCATENATE(AA$2,"-",Program!AA7," "),"")</f>
        <v/>
      </c>
      <c r="AB7" t="str">
        <f>IF(AND(Program!AB7&lt;&gt;"",OR(Kişisel!$C$1=Program!AB9,AND(Program!AB9="",Program!AB$3=Kişisel!$C$1))),CONCATENATE(AB$2,"-",Program!AB7," "),"")</f>
        <v/>
      </c>
      <c r="AC7" t="str">
        <f>IF(AND(Program!AC7&lt;&gt;"",OR(Kişisel!$C$1=Program!AC9,AND(Program!AC9="",Program!AC$3=Kişisel!$C$1))),CONCATENATE(AC$2,"-",Program!AC7," "),"")</f>
        <v/>
      </c>
      <c r="AD7" t="str">
        <f>IF(AND(Program!AD7&lt;&gt;"",OR(Kişisel!$C$1=Program!AD9,AND(Program!AD9="",Program!AD$3=Kişisel!$C$1))),CONCATENATE(AD$2,"-",Program!AD7," "),"")</f>
        <v/>
      </c>
      <c r="AE7" t="str">
        <f>IF(AND(Program!AE7&lt;&gt;"",OR(Kişisel!$C$1=Program!AE9,AND(Program!AE9="",Program!AE$3=Kişisel!$C$1))),CONCATENATE(AE$2,"-",Program!AE7," "),"")</f>
        <v/>
      </c>
      <c r="AF7" t="str">
        <f>IF(AND(Program!AF7&lt;&gt;"",OR(Kişisel!$C$1=Program!AF9,AND(Program!AF9="",Program!AF$3=Kişisel!$C$1))),CONCATENATE(AF$2,"-",Program!AF7," "),"")</f>
        <v/>
      </c>
      <c r="AG7" t="str">
        <f>IF(AND(Program!AG7&lt;&gt;"",OR(Kişisel!$C$1=Program!AG9,AND(Program!AG9="",Program!AG$3=Kişisel!$C$1))),CONCATENATE(AG$2,"-",Program!AG7," "),"")</f>
        <v/>
      </c>
      <c r="AH7" t="str">
        <f>IF(AND(Program!AH7&lt;&gt;"",OR(Kişisel!$C$1=Program!AH9,AND(Program!AH9="",Program!AH$3=Kişisel!$C$1))),CONCATENATE(AH$2,"-",Program!AH7," "),"")</f>
        <v/>
      </c>
      <c r="AI7" t="str">
        <f>IF(AND(Program!AI7&lt;&gt;"",OR(Kişisel!$C$1=Program!AI9,AND(Program!AI9="",Program!AI$3=Kişisel!$C$1))),CONCATENATE(AI$2,"-",Program!AI7," "),"")</f>
        <v/>
      </c>
      <c r="AJ7" t="str">
        <f>IF(AND(Program!AJ7&lt;&gt;"",OR(Kişisel!$C$1=Program!AJ9,AND(Program!AJ9="",Program!AJ$3=Kişisel!$C$1))),CONCATENATE(AJ$2,"-",Program!AJ7," "),"")</f>
        <v/>
      </c>
      <c r="AK7" t="str">
        <f>IF(AND(Program!AK7&lt;&gt;"",OR(Kişisel!$C$1=Program!AK9,AND(Program!AK9="",Program!AK$3=Kişisel!$C$1))),CONCATENATE(AK$2,"-",Program!AK7," "),"")</f>
        <v/>
      </c>
      <c r="AL7" t="str">
        <f>IF(AND(Program!AL7&lt;&gt;"",OR(Kişisel!$C$1=Program!AL9,AND(Program!AL9="",Program!AL$3=Kişisel!$C$1))),CONCATENATE(AL$2,"-",Program!AL7," "),"")</f>
        <v/>
      </c>
      <c r="AM7" t="str">
        <f>IF(AND(Program!AM7&lt;&gt;"",OR(Kişisel!$C$1=Program!AM9,AND(Program!AM9="",Program!AM$3=Kişisel!$C$1))),CONCATENATE(AM$2,"-",Program!AM7," "),"")</f>
        <v/>
      </c>
      <c r="AN7" t="str">
        <f>IF(AND(Program!AN7&lt;&gt;"",OR(Kişisel!$C$1=Program!AN9,AND(Program!AN9="",Program!AN$3=Kişisel!$C$1))),CONCATENATE(AN$2,"-",Program!AN7," "),"")</f>
        <v/>
      </c>
      <c r="AO7" t="str">
        <f>IF(AND(Program!AO7&lt;&gt;"",OR(Kişisel!$C$1=Program!AO9,AND(Program!AO9="",Program!AO$3=Kişisel!$C$1))),CONCATENATE(AO$2,"-",Program!AO7," "),"")</f>
        <v/>
      </c>
      <c r="AP7" t="str">
        <f>IF(AND(Program!AP7&lt;&gt;"",OR(Kişisel!$C$1=Program!AP9,AND(Program!AP9="",Program!AP$3=Kişisel!$C$1))),CONCATENATE(AP$2,"-",Program!AP7," "),"")</f>
        <v/>
      </c>
      <c r="AQ7" t="str">
        <f>IF(AND(Program!AQ7&lt;&gt;"",OR(Kişisel!$C$1=Program!AQ9,AND(Program!AQ9="",Program!AQ$3=Kişisel!$C$1))),CONCATENATE(AQ$2,"-",Program!AQ7," "),"")</f>
        <v/>
      </c>
      <c r="AR7" t="str">
        <f>IF(AND(Program!AR7&lt;&gt;"",OR(Kişisel!$C$1=Program!AR9,AND(Program!AR9="",Program!AR$3=Kişisel!$C$1))),CONCATENATE(AR$2,"-",Program!AR7," "),"")</f>
        <v/>
      </c>
      <c r="AS7" t="str">
        <f>IF(AND(Program!AS7&lt;&gt;"",OR(Kişisel!$C$1=Program!AS9,AND(Program!AS9="",Program!AS$3=Kişisel!$C$1))),CONCATENATE(AS$2,"-",Program!AS7," "),"")</f>
        <v/>
      </c>
      <c r="AT7" t="str">
        <f>IF(AND(Program!AT7&lt;&gt;"",OR(Kişisel!$C$1=Program!AT9,AND(Program!AT9="",Program!AT$3=Kişisel!$C$1))),CONCATENATE(AT$2,"-",Program!AT7," "),"")</f>
        <v/>
      </c>
      <c r="AU7" t="str">
        <f>IF(AND(Program!AU7&lt;&gt;"",OR(Kişisel!$C$1=Program!AU9,AND(Program!AU9="",Program!AU$3=Kişisel!$C$1))),CONCATENATE(AU$2,"-",Program!AU7," "),"")</f>
        <v/>
      </c>
      <c r="AV7" t="str">
        <f>IF(AND(Program!AV7&lt;&gt;"",OR(Kişisel!$C$1=Program!AV9,AND(Program!AV9="",Program!AV$3=Kişisel!$C$1))),CONCATENATE(AV$2,"-",Program!AV7," "),"")</f>
        <v/>
      </c>
      <c r="AW7" t="str">
        <f>IF(AND(Program!AW7&lt;&gt;"",OR(Kişisel!$C$1=Program!AW9,AND(Program!AW9="",Program!AW$3=Kişisel!$C$1))),CONCATENATE(AW$2,"-",Program!AW7," "),"")</f>
        <v/>
      </c>
      <c r="AX7" t="str">
        <f>IF(AND(Program!AX7&lt;&gt;"",OR(Kişisel!$C$1=Program!AX9,AND(Program!AX9="",Program!AX$3=Kişisel!$C$1))),CONCATENATE(AX$2,"-",Program!AX7," "),"")</f>
        <v/>
      </c>
      <c r="AY7" t="str">
        <f>IF(AND(Program!AY7&lt;&gt;"",OR(Kişisel!$C$1=Program!AY9,AND(Program!AY9="",Program!AY$3=Kişisel!$C$1))),CONCATENATE(AY$2,"-",Program!AY7," "),"")</f>
        <v/>
      </c>
      <c r="AZ7" t="str">
        <f>IF(AND(Program!AZ7&lt;&gt;"",OR(Kişisel!$C$1=Program!AZ9,AND(Program!AZ9="",Program!AZ$3=Kişisel!$C$1))),CONCATENATE(AZ$2,"-",Program!AZ7," "),"")</f>
        <v/>
      </c>
      <c r="BA7" t="str">
        <f>IF(AND(Program!BA7&lt;&gt;"",OR(Kişisel!$C$1=Program!BA9,AND(Program!BA9="",Program!BA$3=Kişisel!$C$1))),CONCATENATE(BA$2,"-",Program!BA7," "),"")</f>
        <v/>
      </c>
      <c r="BB7" t="str">
        <f>IF(AND(Program!BB7&lt;&gt;"",OR(Kişisel!$C$1=Program!BB9,AND(Program!BB9="",Program!BB$3=Kişisel!$C$1))),CONCATENATE(BB$2,"-",Program!BB7," "),"")</f>
        <v/>
      </c>
      <c r="BC7" t="str">
        <f>IF(AND(Program!BC7&lt;&gt;"",OR(Kişisel!$C$1=Program!BC9,AND(Program!BC9="",Program!BC$3=Kişisel!$C$1))),CONCATENATE(BC$2,"-",Program!BC7," "),"")</f>
        <v/>
      </c>
      <c r="BD7" t="str">
        <f>IF(AND(Program!BD7&lt;&gt;"",OR(Kişisel!$C$1=Program!BD9,AND(Program!BD9="",Program!BD$3=Kişisel!$C$1))),CONCATENATE(BD$2,"-",Program!BD7," "),"")</f>
        <v/>
      </c>
      <c r="BE7" t="str">
        <f>IF(AND(Program!BE7&lt;&gt;"",OR(Kişisel!$C$1=Program!BE9,AND(Program!BE9="",Program!BE$3=Kişisel!$C$1))),CONCATENATE(BE$2,"-",Program!BE7," "),"")</f>
        <v/>
      </c>
      <c r="BF7" t="str">
        <f>CONCATENATE(D7,E7,F7,G7,H7,I7,J7,K7,L7,M7,N7,O7,P7,Q7,R7,S7,T7,U7,V7,W7,X7,Y7,Z7,AA7,AB7,AC7,AD7,AE7,AF7,AG7,AH7,AI7,AJ7,AK7,AL7,AM7,AN7,AO7,AP7,AQ7,)</f>
        <v/>
      </c>
      <c r="BG7" t="str">
        <f>CONCATENATE(AR7,AS7,AT7,AU7,AV7,AW7,AX7,AY7,AZ7,BA7,BB7,BC7,BD7,BE7)</f>
        <v/>
      </c>
    </row>
    <row r="8" spans="1:59">
      <c r="A8" s="394"/>
      <c r="B8" s="5"/>
      <c r="D8" s="29" t="str">
        <f>IF(D6&lt;&gt;"",IF(Program!D9&lt;&gt;"","("&amp;Program!D9&amp;")","("&amp;Program!D$3&amp;")"),"")</f>
        <v/>
      </c>
      <c r="E8" s="29" t="str">
        <f>IF(E6&lt;&gt;"",IF(Program!E9&lt;&gt;"","("&amp;Program!E9&amp;")","("&amp;Program!E$3&amp;")"),"")</f>
        <v/>
      </c>
      <c r="F8" s="29" t="str">
        <f>IF(F6&lt;&gt;"",IF(Program!F9&lt;&gt;"","("&amp;Program!F9&amp;")","("&amp;Program!F$3&amp;")"),"")</f>
        <v/>
      </c>
      <c r="G8" s="29" t="str">
        <f>IF(G6&lt;&gt;"",IF(Program!G9&lt;&gt;"","("&amp;Program!G9&amp;")","("&amp;Program!G$3&amp;")"),"")</f>
        <v/>
      </c>
      <c r="H8" s="29" t="str">
        <f>IF(H6&lt;&gt;"",IF(Program!H9&lt;&gt;"","("&amp;Program!H9&amp;")","("&amp;Program!H$3&amp;")"),"")</f>
        <v/>
      </c>
      <c r="I8" s="29" t="str">
        <f>IF(I6&lt;&gt;"",IF(Program!I9&lt;&gt;"","("&amp;Program!I9&amp;")","("&amp;Program!I$3&amp;")"),"")</f>
        <v/>
      </c>
      <c r="J8" s="29" t="str">
        <f>IF(J6&lt;&gt;"",IF(Program!J9&lt;&gt;"","("&amp;Program!J9&amp;")","("&amp;Program!J$3&amp;")"),"")</f>
        <v/>
      </c>
      <c r="K8" s="29" t="str">
        <f>IF(K6&lt;&gt;"",IF(Program!K9&lt;&gt;"","("&amp;Program!K9&amp;")","("&amp;Program!K$3&amp;")"),"")</f>
        <v/>
      </c>
      <c r="L8" s="29" t="str">
        <f>IF(L6&lt;&gt;"",IF(Program!L9&lt;&gt;"","("&amp;Program!L9&amp;")","("&amp;Program!L$3&amp;")"),"")</f>
        <v/>
      </c>
      <c r="M8" s="29" t="str">
        <f>IF(M6&lt;&gt;"",IF(Program!M9&lt;&gt;"","("&amp;Program!M9&amp;")","("&amp;Program!M$3&amp;")"),"")</f>
        <v/>
      </c>
      <c r="N8" s="29" t="str">
        <f>IF(N6&lt;&gt;"",IF(Program!N9&lt;&gt;"","("&amp;Program!N9&amp;")","("&amp;Program!N$3&amp;")"),"")</f>
        <v/>
      </c>
      <c r="O8" s="29" t="str">
        <f>IF(O6&lt;&gt;"",IF(Program!O9&lt;&gt;"","("&amp;Program!O9&amp;")","("&amp;Program!O$3&amp;")"),"")</f>
        <v/>
      </c>
      <c r="P8" s="29" t="str">
        <f>IF(P6&lt;&gt;"",IF(Program!P9&lt;&gt;"","("&amp;Program!P9&amp;")","("&amp;Program!P$3&amp;")"),"")</f>
        <v/>
      </c>
      <c r="Q8" s="29" t="str">
        <f>IF(Q6&lt;&gt;"",IF(Program!Q9&lt;&gt;"","("&amp;Program!Q9&amp;")","("&amp;Program!Q$3&amp;")"),"")</f>
        <v/>
      </c>
      <c r="R8" s="29" t="str">
        <f>IF(R6&lt;&gt;"",IF(Program!R9&lt;&gt;"","("&amp;Program!R9&amp;")","("&amp;Program!R$3&amp;")"),"")</f>
        <v/>
      </c>
      <c r="S8" s="29" t="str">
        <f>IF(S6&lt;&gt;"",IF(Program!S9&lt;&gt;"","("&amp;Program!S9&amp;")","("&amp;Program!S$3&amp;")"),"")</f>
        <v/>
      </c>
      <c r="T8" s="29" t="str">
        <f>IF(T6&lt;&gt;"",IF(Program!T9&lt;&gt;"","("&amp;Program!T9&amp;")","("&amp;Program!T$3&amp;")"),"")</f>
        <v/>
      </c>
      <c r="U8" s="29" t="str">
        <f>IF(U6&lt;&gt;"",IF(Program!U9&lt;&gt;"","("&amp;Program!U9&amp;")","("&amp;Program!U$3&amp;")"),"")</f>
        <v/>
      </c>
      <c r="V8" s="29" t="str">
        <f>IF(V6&lt;&gt;"",IF(Program!V9&lt;&gt;"","("&amp;Program!V9&amp;")","("&amp;Program!V$3&amp;")"),"")</f>
        <v/>
      </c>
      <c r="W8" s="29" t="str">
        <f>IF(W6&lt;&gt;"",IF(Program!W9&lt;&gt;"","("&amp;Program!W9&amp;")","("&amp;Program!W$3&amp;")"),"")</f>
        <v/>
      </c>
      <c r="X8" s="29" t="str">
        <f>IF(X6&lt;&gt;"",IF(Program!X9&lt;&gt;"","("&amp;Program!X9&amp;")","("&amp;Program!X$3&amp;")"),"")</f>
        <v/>
      </c>
      <c r="Y8" s="29" t="str">
        <f>IF(Y6&lt;&gt;"",IF(Program!Y9&lt;&gt;"","("&amp;Program!Y9&amp;")","("&amp;Program!Y$3&amp;")"),"")</f>
        <v/>
      </c>
      <c r="Z8" s="29" t="str">
        <f>IF(Z6&lt;&gt;"",IF(Program!Z9&lt;&gt;"","("&amp;Program!Z9&amp;")","("&amp;Program!Z$3&amp;")"),"")</f>
        <v/>
      </c>
      <c r="AA8" s="29" t="str">
        <f>IF(AA6&lt;&gt;"",IF(Program!AA9&lt;&gt;"","("&amp;Program!AA9&amp;")","("&amp;Program!AA$3&amp;")"),"")</f>
        <v/>
      </c>
      <c r="AB8" s="29" t="str">
        <f>IF(AB6&lt;&gt;"",IF(Program!AB9&lt;&gt;"","("&amp;Program!AB9&amp;")","("&amp;Program!AB$3&amp;")"),"")</f>
        <v/>
      </c>
      <c r="AC8" s="29" t="str">
        <f>IF(AC6&lt;&gt;"",IF(Program!AC9&lt;&gt;"","("&amp;Program!AC9&amp;")","("&amp;Program!AC$3&amp;")"),"")</f>
        <v/>
      </c>
      <c r="AD8" s="29" t="str">
        <f>IF(AD6&lt;&gt;"",IF(Program!AD9&lt;&gt;"","("&amp;Program!AD9&amp;")","("&amp;Program!AD$3&amp;")"),"")</f>
        <v>(14)</v>
      </c>
      <c r="AE8" s="29" t="str">
        <f>IF(AE6&lt;&gt;"",IF(Program!AE9&lt;&gt;"","("&amp;Program!AE9&amp;")","("&amp;Program!AE$3&amp;")"),"")</f>
        <v/>
      </c>
      <c r="AF8" s="29" t="str">
        <f>IF(AF6&lt;&gt;"",IF(Program!AF9&lt;&gt;"","("&amp;Program!AF9&amp;")","("&amp;Program!AF$3&amp;")"),"")</f>
        <v/>
      </c>
      <c r="AG8" s="29" t="str">
        <f>IF(AG6&lt;&gt;"",IF(Program!AG9&lt;&gt;"","("&amp;Program!AG9&amp;")","("&amp;Program!AG$3&amp;")"),"")</f>
        <v/>
      </c>
      <c r="AH8" s="29" t="str">
        <f>IF(AH6&lt;&gt;"",IF(Program!AH9&lt;&gt;"","("&amp;Program!AH9&amp;")","("&amp;Program!AH$3&amp;")"),"")</f>
        <v/>
      </c>
      <c r="AI8" s="29" t="str">
        <f>IF(AI6&lt;&gt;"",IF(Program!AI9&lt;&gt;"","("&amp;Program!AI9&amp;")","("&amp;Program!AI$3&amp;")"),"")</f>
        <v/>
      </c>
      <c r="AJ8" s="29" t="str">
        <f>IF(AJ6&lt;&gt;"",IF(Program!AJ9&lt;&gt;"","("&amp;Program!AJ9&amp;")","("&amp;Program!AJ$3&amp;")"),"")</f>
        <v/>
      </c>
      <c r="AK8" s="29" t="str">
        <f>IF(AK6&lt;&gt;"",IF(Program!AK9&lt;&gt;"","("&amp;Program!AK9&amp;")","("&amp;Program!AK$3&amp;")"),"")</f>
        <v/>
      </c>
      <c r="AL8" s="29" t="str">
        <f>IF(AL6&lt;&gt;"",IF(Program!AL9&lt;&gt;"","("&amp;Program!AL9&amp;")","("&amp;Program!AL$3&amp;")"),"")</f>
        <v/>
      </c>
      <c r="AM8" s="29" t="str">
        <f>IF(AM6&lt;&gt;"",IF(Program!AM9&lt;&gt;"","("&amp;Program!AM9&amp;")","("&amp;Program!AM$3&amp;")"),"")</f>
        <v/>
      </c>
      <c r="AN8" s="29" t="str">
        <f>IF(AN6&lt;&gt;"",IF(Program!AN9&lt;&gt;"","("&amp;Program!AN9&amp;")","("&amp;Program!AN$3&amp;")"),"")</f>
        <v/>
      </c>
      <c r="AO8" s="29" t="str">
        <f>IF(AO6&lt;&gt;"",IF(Program!AO9&lt;&gt;"","("&amp;Program!AO9&amp;")","("&amp;Program!AO$3&amp;")"),"")</f>
        <v/>
      </c>
      <c r="AP8" s="29" t="str">
        <f>IF(AP6&lt;&gt;"",IF(Program!AP9&lt;&gt;"","("&amp;Program!AP9&amp;")","("&amp;Program!AP$3&amp;")"),"")</f>
        <v/>
      </c>
      <c r="AQ8" s="29" t="str">
        <f>IF(AQ6&lt;&gt;"",IF(Program!AQ9&lt;&gt;"","("&amp;Program!AQ9&amp;")","("&amp;Program!AQ$3&amp;")"),"")</f>
        <v/>
      </c>
      <c r="AR8" s="29" t="str">
        <f>IF(AR6&lt;&gt;"",IF(Program!AR9&lt;&gt;"","("&amp;Program!AR9&amp;")","("&amp;Program!AR$3&amp;")"),"")</f>
        <v/>
      </c>
      <c r="AS8" s="29" t="str">
        <f>IF(AS6&lt;&gt;"",IF(Program!AS9&lt;&gt;"","("&amp;Program!AS9&amp;")","("&amp;Program!AS$3&amp;")"),"")</f>
        <v/>
      </c>
      <c r="AT8" s="29" t="str">
        <f>IF(AT6&lt;&gt;"",IF(Program!AT9&lt;&gt;"","("&amp;Program!AT9&amp;")","("&amp;Program!AT$3&amp;")"),"")</f>
        <v/>
      </c>
      <c r="AU8" s="29" t="str">
        <f>IF(AU6&lt;&gt;"",IF(Program!AU9&lt;&gt;"","("&amp;Program!AU9&amp;")","("&amp;Program!AU$3&amp;")"),"")</f>
        <v/>
      </c>
      <c r="AV8" s="29" t="str">
        <f>IF(AV6&lt;&gt;"",IF(Program!AV9&lt;&gt;"","("&amp;Program!AV9&amp;")","("&amp;Program!AV$3&amp;")"),"")</f>
        <v/>
      </c>
      <c r="AW8" s="29" t="str">
        <f>IF(AW6&lt;&gt;"",IF(Program!AW9&lt;&gt;"","("&amp;Program!AW9&amp;")","("&amp;Program!AW$3&amp;")"),"")</f>
        <v/>
      </c>
      <c r="AX8" s="29" t="str">
        <f>IF(AX6&lt;&gt;"",IF(Program!AX9&lt;&gt;"","("&amp;Program!AX9&amp;")","("&amp;Program!AX$3&amp;")"),"")</f>
        <v/>
      </c>
      <c r="AY8" s="29" t="str">
        <f>IF(AY6&lt;&gt;"",IF(Program!AY9&lt;&gt;"","("&amp;Program!AY9&amp;")","("&amp;Program!AY$3&amp;")"),"")</f>
        <v/>
      </c>
      <c r="AZ8" s="29" t="str">
        <f>IF(AZ6&lt;&gt;"",IF(Program!AZ9&lt;&gt;"","("&amp;Program!AZ9&amp;")","("&amp;Program!AZ$3&amp;")"),"")</f>
        <v/>
      </c>
      <c r="BA8" s="29" t="str">
        <f>IF(BA6&lt;&gt;"",IF(Program!BA9&lt;&gt;"","("&amp;Program!BA9&amp;")","("&amp;Program!BA$3&amp;")"),"")</f>
        <v/>
      </c>
      <c r="BB8" s="29" t="str">
        <f>IF(BB6&lt;&gt;"",IF(Program!BB9&lt;&gt;"","("&amp;Program!BB9&amp;")","("&amp;Program!BB$3&amp;")"),"")</f>
        <v/>
      </c>
      <c r="BC8" s="29" t="str">
        <f>IF(BC6&lt;&gt;"",IF(Program!BC9&lt;&gt;"","("&amp;Program!BC9&amp;")","("&amp;Program!BC$3&amp;")"),"")</f>
        <v/>
      </c>
      <c r="BD8" s="29" t="str">
        <f>IF(BD6&lt;&gt;"",IF(Program!BD9&lt;&gt;"","("&amp;Program!BD9&amp;")","("&amp;Program!BD$3&amp;")"),"")</f>
        <v/>
      </c>
      <c r="BE8" s="29" t="str">
        <f>IF(BE6&lt;&gt;"",IF(Program!BE9&lt;&gt;"","("&amp;Program!BE9&amp;")","("&amp;Program!BE$3&amp;")"),"")</f>
        <v/>
      </c>
    </row>
    <row r="9" spans="1:59">
      <c r="A9" s="394"/>
      <c r="B9" s="5">
        <v>0.41666666666666702</v>
      </c>
      <c r="C9" s="6" t="str">
        <f t="shared" ref="C9:C10" si="1">CONCATENATE(BF9,BG9)</f>
        <v>TRN1-İçsel Tarım Mekanizasyonu/ (14)</v>
      </c>
      <c r="D9" s="9" t="str">
        <f>IF(IFERROR(SEARCH(Kişisel!$A$1,Program!D11),FALSE),D$2&amp;"-"&amp;Program!D10&amp;"/ ","")</f>
        <v/>
      </c>
      <c r="E9" s="9" t="str">
        <f>IF(IFERROR(SEARCH(Kişisel!$A$1,Program!E11),FALSE),E$2&amp;"-"&amp;Program!E10&amp;"/ ","")</f>
        <v/>
      </c>
      <c r="F9" s="9" t="str">
        <f>IF(IFERROR(SEARCH(Kişisel!$A$1,Program!F11),FALSE),F$2&amp;"-"&amp;Program!F10&amp;"/ ","")</f>
        <v/>
      </c>
      <c r="G9" s="9" t="str">
        <f>IF(IFERROR(SEARCH(Kişisel!$A$1,Program!G11),FALSE),G$2&amp;"-"&amp;Program!G10&amp;"/ ","")</f>
        <v/>
      </c>
      <c r="H9" s="9" t="str">
        <f>IF(IFERROR(SEARCH(Kişisel!$A$1,Program!H11),FALSE),H$2&amp;"-"&amp;Program!H10&amp;"/ ","")</f>
        <v/>
      </c>
      <c r="I9" s="9" t="str">
        <f>IF(IFERROR(SEARCH(Kişisel!$A$1,Program!I11),FALSE),I$2&amp;"-"&amp;Program!I10&amp;"/ ","")</f>
        <v/>
      </c>
      <c r="J9" s="9" t="str">
        <f>IF(IFERROR(SEARCH(Kişisel!$A$1,Program!J11),FALSE),J$2&amp;"-"&amp;Program!J10&amp;"/ ","")</f>
        <v/>
      </c>
      <c r="K9" s="9" t="str">
        <f>IF(IFERROR(SEARCH(Kişisel!$A$1,Program!K11),FALSE),K$2&amp;"-"&amp;Program!K10&amp;"/ ","")</f>
        <v/>
      </c>
      <c r="L9" s="9" t="str">
        <f>IF(IFERROR(SEARCH(Kişisel!$A$1,Program!L11),FALSE),L$2&amp;"-"&amp;Program!L10&amp;"/ ","")</f>
        <v/>
      </c>
      <c r="M9" s="9" t="str">
        <f>IF(IFERROR(SEARCH(Kişisel!$A$1,Program!M11),FALSE),M$2&amp;"-"&amp;Program!M10&amp;"/ ","")</f>
        <v/>
      </c>
      <c r="N9" s="9" t="str">
        <f>IF(IFERROR(SEARCH(Kişisel!$A$1,Program!N11),FALSE),N$2&amp;"-"&amp;Program!N10&amp;"/ ","")</f>
        <v/>
      </c>
      <c r="O9" s="9" t="str">
        <f>IF(IFERROR(SEARCH(Kişisel!$A$1,Program!O11),FALSE),O$2&amp;"-"&amp;Program!O10&amp;"/ ","")</f>
        <v/>
      </c>
      <c r="P9" s="9" t="str">
        <f>IF(IFERROR(SEARCH(Kişisel!$A$1,Program!P11),FALSE),P$2&amp;"-"&amp;Program!P10&amp;"/ ","")</f>
        <v/>
      </c>
      <c r="Q9" s="9" t="str">
        <f>IF(IFERROR(SEARCH(Kişisel!$A$1,Program!Q11),FALSE),Q$2&amp;"-"&amp;Program!Q10&amp;"/ ","")</f>
        <v/>
      </c>
      <c r="R9" s="9" t="str">
        <f>IF(IFERROR(SEARCH(Kişisel!$A$1,Program!R11),FALSE),R$2&amp;"-"&amp;Program!R10&amp;"/ ","")</f>
        <v/>
      </c>
      <c r="S9" s="9" t="str">
        <f>IF(IFERROR(SEARCH(Kişisel!$A$1,Program!S11),FALSE),S$2&amp;"-"&amp;Program!S10&amp;"/ ","")</f>
        <v/>
      </c>
      <c r="T9" s="9" t="str">
        <f>IF(IFERROR(SEARCH(Kişisel!$A$1,Program!T11),FALSE),T$2&amp;"-"&amp;Program!T10&amp;"/ ","")</f>
        <v/>
      </c>
      <c r="U9" s="9" t="str">
        <f>IF(IFERROR(SEARCH(Kişisel!$A$1,Program!U11),FALSE),U$2&amp;"-"&amp;Program!U10&amp;"/ ","")</f>
        <v/>
      </c>
      <c r="V9" s="9" t="str">
        <f>IF(IFERROR(SEARCH(Kişisel!$A$1,Program!V11),FALSE),V$2&amp;"-"&amp;Program!V10&amp;"/ ","")</f>
        <v/>
      </c>
      <c r="W9" s="9" t="str">
        <f>IF(IFERROR(SEARCH(Kişisel!$A$1,Program!W11),FALSE),W$2&amp;"-"&amp;Program!W10&amp;"/ ","")</f>
        <v/>
      </c>
      <c r="X9" s="9" t="str">
        <f>IF(IFERROR(SEARCH(Kişisel!$A$1,Program!X11),FALSE),X$2&amp;"-"&amp;Program!X10&amp;"/ ","")</f>
        <v/>
      </c>
      <c r="Y9" s="9" t="str">
        <f>IF(IFERROR(SEARCH(Kişisel!$A$1,Program!Y11),FALSE),Y$2&amp;"-"&amp;Program!Y10&amp;"/ ","")</f>
        <v/>
      </c>
      <c r="Z9" s="9" t="str">
        <f>IF(IFERROR(SEARCH(Kişisel!$A$1,Program!Z11),FALSE),Z$2&amp;"-"&amp;Program!Z10&amp;"/ ","")</f>
        <v/>
      </c>
      <c r="AA9" s="9" t="str">
        <f>IF(IFERROR(SEARCH(Kişisel!$A$1,Program!AA11),FALSE),AA$2&amp;"-"&amp;Program!AA10&amp;"/ ","")</f>
        <v/>
      </c>
      <c r="AB9" s="9" t="str">
        <f>IF(IFERROR(SEARCH(Kişisel!$A$1,Program!AB11),FALSE),AB$2&amp;"-"&amp;Program!AB10&amp;"/ ","")</f>
        <v/>
      </c>
      <c r="AC9" s="9" t="str">
        <f>IF(IFERROR(SEARCH(Kişisel!$A$1,Program!AC11),FALSE),AC$2&amp;"-"&amp;Program!AC10&amp;"/ ","")</f>
        <v/>
      </c>
      <c r="AD9" s="9" t="str">
        <f>IF(IFERROR(SEARCH(Kişisel!$A$1,Program!AD11),FALSE),AD$2&amp;"-"&amp;Program!AD10&amp;"/ ","")</f>
        <v xml:space="preserve">TRN1-İçsel Tarım Mekanizasyonu/ </v>
      </c>
      <c r="AE9" s="9" t="str">
        <f>IF(IFERROR(SEARCH(Kişisel!$A$1,Program!AE11),FALSE),AE$2&amp;"-"&amp;Program!AE10&amp;"/ ","")</f>
        <v/>
      </c>
      <c r="AF9" s="9" t="str">
        <f>IF(IFERROR(SEARCH(Kişisel!$A$1,Program!AF11),FALSE),AF$2&amp;"-"&amp;Program!AF10&amp;"/ ","")</f>
        <v/>
      </c>
      <c r="AG9" s="9" t="str">
        <f>IF(IFERROR(SEARCH(Kişisel!$A$1,Program!AG11),FALSE),AG$2&amp;"-"&amp;Program!AG10&amp;"/ ","")</f>
        <v/>
      </c>
      <c r="AH9" s="9" t="str">
        <f>IF(IFERROR(SEARCH(Kişisel!$A$1,Program!AH11),FALSE),AH$2&amp;"-"&amp;Program!AH10&amp;"/ ","")</f>
        <v/>
      </c>
      <c r="AI9" s="9" t="str">
        <f>IF(IFERROR(SEARCH(Kişisel!$A$1,Program!AI11),FALSE),AI$2&amp;"-"&amp;Program!AI10&amp;"/ ","")</f>
        <v/>
      </c>
      <c r="AJ9" s="9" t="str">
        <f>IF(IFERROR(SEARCH(Kişisel!$A$1,Program!AJ11),FALSE),AJ$2&amp;"-"&amp;Program!AJ10&amp;"/ ","")</f>
        <v/>
      </c>
      <c r="AK9" s="9" t="str">
        <f>IF(IFERROR(SEARCH(Kişisel!$A$1,Program!AK11),FALSE),AK$2&amp;"-"&amp;Program!AK10&amp;"/ ","")</f>
        <v/>
      </c>
      <c r="AL9" s="9" t="str">
        <f>IF(IFERROR(SEARCH(Kişisel!$A$1,Program!AL11),FALSE),AL$2&amp;"-"&amp;Program!AL10&amp;"/ ","")</f>
        <v/>
      </c>
      <c r="AM9" s="9" t="str">
        <f>IF(IFERROR(SEARCH(Kişisel!$A$1,Program!AM11),FALSE),AM$2&amp;"-"&amp;Program!AM10&amp;"/ ","")</f>
        <v/>
      </c>
      <c r="AN9" s="9" t="str">
        <f>IF(IFERROR(SEARCH(Kişisel!$A$1,Program!AN11),FALSE),AN$2&amp;"-"&amp;Program!AN10&amp;"/ ","")</f>
        <v/>
      </c>
      <c r="AO9" s="9" t="str">
        <f>IF(IFERROR(SEARCH(Kişisel!$A$1,Program!AO11),FALSE),AO$2&amp;"-"&amp;Program!AO10&amp;"/ ","")</f>
        <v/>
      </c>
      <c r="AP9" s="9" t="str">
        <f>IF(IFERROR(SEARCH(Kişisel!$A$1,Program!AP11),FALSE),AP$2&amp;"-"&amp;Program!AP10&amp;"/ ","")</f>
        <v/>
      </c>
      <c r="AQ9" s="9" t="str">
        <f>IF(IFERROR(SEARCH(Kişisel!$A$1,Program!AQ11),FALSE),AQ$2&amp;"-"&amp;Program!AQ10&amp;"/ ","")</f>
        <v/>
      </c>
      <c r="AR9" s="9" t="str">
        <f>IF(IFERROR(SEARCH(Kişisel!$A$1,Program!AR11),FALSE),AR$2&amp;"-"&amp;Program!AR10&amp;"/ ","")</f>
        <v/>
      </c>
      <c r="AS9" s="9" t="str">
        <f>IF(IFERROR(SEARCH(Kişisel!$A$1,Program!AS11),FALSE),AS$2&amp;"-"&amp;Program!AS10&amp;"/ ","")</f>
        <v/>
      </c>
      <c r="AT9" s="9" t="str">
        <f>IF(IFERROR(SEARCH(Kişisel!$A$1,Program!AT11),FALSE),AT$2&amp;"-"&amp;Program!AT10&amp;"/ ","")</f>
        <v/>
      </c>
      <c r="AU9" s="9" t="str">
        <f>IF(IFERROR(SEARCH(Kişisel!$A$1,Program!AU11),FALSE),AU$2&amp;"-"&amp;Program!AU10&amp;"/ ","")</f>
        <v/>
      </c>
      <c r="AV9" s="9" t="str">
        <f>IF(IFERROR(SEARCH(Kişisel!$A$1,Program!AV11),FALSE),AV$2&amp;"-"&amp;Program!AV10&amp;"/ ","")</f>
        <v/>
      </c>
      <c r="AW9" s="9" t="str">
        <f>IF(IFERROR(SEARCH(Kişisel!$A$1,Program!AW11),FALSE),AW$2&amp;"-"&amp;Program!AW10&amp;"/ ","")</f>
        <v/>
      </c>
      <c r="AX9" s="9" t="str">
        <f>IF(IFERROR(SEARCH(Kişisel!$A$1,Program!AX11),FALSE),AX$2&amp;"-"&amp;Program!AX10&amp;"/ ","")</f>
        <v/>
      </c>
      <c r="AY9" s="9" t="str">
        <f>IF(IFERROR(SEARCH(Kişisel!$A$1,Program!AY11),FALSE),AY$2&amp;"-"&amp;Program!AY10&amp;"/ ","")</f>
        <v/>
      </c>
      <c r="AZ9" s="9" t="str">
        <f>IF(IFERROR(SEARCH(Kişisel!$A$1,Program!AZ11),FALSE),AZ$2&amp;"-"&amp;Program!AZ10&amp;"/ ","")</f>
        <v/>
      </c>
      <c r="BA9" s="9" t="str">
        <f>IF(IFERROR(SEARCH(Kişisel!$A$1,Program!BA11),FALSE),BA$2&amp;"-"&amp;Program!BA10&amp;"/ ","")</f>
        <v/>
      </c>
      <c r="BB9" s="9" t="str">
        <f>IF(IFERROR(SEARCH(Kişisel!$A$1,Program!BB11),FALSE),BB$2&amp;"-"&amp;Program!BB10&amp;"/ ","")</f>
        <v/>
      </c>
      <c r="BC9" s="9" t="str">
        <f>IF(IFERROR(SEARCH(Kişisel!$A$1,Program!BC11),FALSE),BC$2&amp;"-"&amp;Program!BC10&amp;"/ ","")</f>
        <v/>
      </c>
      <c r="BD9" s="9" t="str">
        <f>IF(IFERROR(SEARCH(Kişisel!$A$1,Program!BD11),FALSE),BD$2&amp;"-"&amp;Program!BD10&amp;"/ ","")</f>
        <v/>
      </c>
      <c r="BE9" s="9" t="str">
        <f>IF(IFERROR(SEARCH(Kişisel!$A$1,Program!BE11),FALSE),BE$2&amp;"-"&amp;Program!BE10&amp;"/ ","")</f>
        <v/>
      </c>
      <c r="BF9" t="str">
        <f t="shared" ref="BF9" si="2">CONCATENATE(D9,D11,E9,E11,F9,F11,G9,G11,H9,H11,I9,I11,J9,J11,K9,K11,L9,L11,M9,M11,N9,N11,O9,O11,P9,P11,Q9,Q11,R9,R11,S9,S11,T9,T11,U9,U11,V9,V11,W9,W11,X9,X11,Y9,Y11,Z9,Z11,AA9,AA11,AB9,AB11,AC9,AC11,AD9,AD11,AE9,AE11,AF9,AF11,AG9,AG11,AH9,AH11,AI9,AI11,AJ9,AJ11,AK9,AK11,AL9,AL11,AM9,AM11,AN9,AN11,AO9,AO11,AP9,AP11,AQ9,AQ11)</f>
        <v>TRN1-İçsel Tarım Mekanizasyonu/ (14)</v>
      </c>
      <c r="BG9" t="str">
        <f t="shared" ref="BG9" si="3">CONCATENATE(AR9,AR11,AS9,AS11,AT9,AT11,AU9,AU11,AV9,AV11,AW9,AW11,AX9,AX11,AY9,AY11,AZ9,AZ11,BA9,BA11,BB9,BB11,BC9,BC11,BD9,BD11,BE9,BE11)</f>
        <v/>
      </c>
    </row>
    <row r="10" spans="1:59">
      <c r="A10" s="394"/>
      <c r="B10" s="5"/>
      <c r="C10" s="6" t="str">
        <f t="shared" si="1"/>
        <v/>
      </c>
      <c r="D10" t="str">
        <f>IF(AND(Program!D10&lt;&gt;"",OR(Kişisel!$C$1=Program!D12,AND(Program!D12="",Program!D$3=Kişisel!$C$1))),CONCATENATE(D$2,"-",Program!D10," "),"")</f>
        <v/>
      </c>
      <c r="E10" t="str">
        <f>IF(AND(Program!E10&lt;&gt;"",OR(Kişisel!$C$1=Program!E12,AND(Program!E12="",Program!E$3=Kişisel!$C$1))),CONCATENATE(E$2,"-",Program!E10," "),"")</f>
        <v/>
      </c>
      <c r="F10" t="str">
        <f>IF(AND(Program!F10&lt;&gt;"",OR(Kişisel!$C$1=Program!F12,AND(Program!F12="",Program!F$3=Kişisel!$C$1))),CONCATENATE(F$2,"-",Program!F10," "),"")</f>
        <v/>
      </c>
      <c r="G10" t="str">
        <f>IF(AND(Program!G10&lt;&gt;"",OR(Kişisel!$C$1=Program!G12,AND(Program!G12="",Program!G$3=Kişisel!$C$1))),CONCATENATE(G$2,"-",Program!G10," "),"")</f>
        <v/>
      </c>
      <c r="H10" t="str">
        <f>IF(AND(Program!H10&lt;&gt;"",OR(Kişisel!$C$1=Program!H12,AND(Program!H12="",Program!H$3=Kişisel!$C$1))),CONCATENATE(H$2,"-",Program!H10," "),"")</f>
        <v/>
      </c>
      <c r="I10" t="str">
        <f>IF(AND(Program!I10&lt;&gt;"",OR(Kişisel!$C$1=Program!I12,AND(Program!I12="",Program!I$3=Kişisel!$C$1))),CONCATENATE(I$2,"-",Program!I10," "),"")</f>
        <v/>
      </c>
      <c r="J10" t="str">
        <f>IF(AND(Program!J10&lt;&gt;"",OR(Kişisel!$C$1=Program!J12,AND(Program!J12="",Program!J$3=Kişisel!$C$1))),CONCATENATE(J$2,"-",Program!J10," "),"")</f>
        <v/>
      </c>
      <c r="K10" t="str">
        <f>IF(AND(Program!K10&lt;&gt;"",OR(Kişisel!$C$1=Program!K12,AND(Program!K12="",Program!K$3=Kişisel!$C$1))),CONCATENATE(K$2,"-",Program!K10," "),"")</f>
        <v/>
      </c>
      <c r="L10" t="str">
        <f>IF(AND(Program!L10&lt;&gt;"",OR(Kişisel!$C$1=Program!L12,AND(Program!L12="",Program!L$3=Kişisel!$C$1))),CONCATENATE(L$2,"-",Program!L10," "),"")</f>
        <v/>
      </c>
      <c r="M10" t="str">
        <f>IF(AND(Program!M10&lt;&gt;"",OR(Kişisel!$C$1=Program!M12,AND(Program!M12="",Program!M$3=Kişisel!$C$1))),CONCATENATE(M$2,"-",Program!M10," "),"")</f>
        <v/>
      </c>
      <c r="N10" t="str">
        <f>IF(AND(Program!N10&lt;&gt;"",OR(Kişisel!$C$1=Program!N12,AND(Program!N12="",Program!N$3=Kişisel!$C$1))),CONCATENATE(N$2,"-",Program!N10," "),"")</f>
        <v/>
      </c>
      <c r="O10" t="str">
        <f>IF(AND(Program!O10&lt;&gt;"",OR(Kişisel!$C$1=Program!O12,AND(Program!O12="",Program!O$3=Kişisel!$C$1))),CONCATENATE(O$2,"-",Program!O10," "),"")</f>
        <v/>
      </c>
      <c r="P10" t="str">
        <f>IF(AND(Program!P10&lt;&gt;"",OR(Kişisel!$C$1=Program!P12,AND(Program!P12="",Program!P$3=Kişisel!$C$1))),CONCATENATE(P$2,"-",Program!P10," "),"")</f>
        <v/>
      </c>
      <c r="Q10" t="str">
        <f>IF(AND(Program!Q10&lt;&gt;"",OR(Kişisel!$C$1=Program!Q12,AND(Program!Q12="",Program!Q$3=Kişisel!$C$1))),CONCATENATE(Q$2,"-",Program!Q10," "),"")</f>
        <v/>
      </c>
      <c r="R10" t="str">
        <f>IF(AND(Program!R10&lt;&gt;"",OR(Kişisel!$C$1=Program!R12,AND(Program!R12="",Program!R$3=Kişisel!$C$1))),CONCATENATE(R$2,"-",Program!R10," "),"")</f>
        <v/>
      </c>
      <c r="S10" t="str">
        <f>IF(AND(Program!S10&lt;&gt;"",OR(Kişisel!$C$1=Program!S12,AND(Program!S12="",Program!S$3=Kişisel!$C$1))),CONCATENATE(S$2,"-",Program!S10," "),"")</f>
        <v/>
      </c>
      <c r="T10" t="str">
        <f>IF(AND(Program!T10&lt;&gt;"",OR(Kişisel!$C$1=Program!T12,AND(Program!T12="",Program!T$3=Kişisel!$C$1))),CONCATENATE(T$2,"-",Program!T10," "),"")</f>
        <v/>
      </c>
      <c r="U10" t="str">
        <f>IF(AND(Program!U10&lt;&gt;"",OR(Kişisel!$C$1=Program!U12,AND(Program!U12="",Program!U$3=Kişisel!$C$1))),CONCATENATE(U$2,"-",Program!U10," "),"")</f>
        <v/>
      </c>
      <c r="V10" t="str">
        <f>IF(AND(Program!V10&lt;&gt;"",OR(Kişisel!$C$1=Program!V12,AND(Program!V12="",Program!V$3=Kişisel!$C$1))),CONCATENATE(V$2,"-",Program!V10," "),"")</f>
        <v/>
      </c>
      <c r="W10" t="str">
        <f>IF(AND(Program!W10&lt;&gt;"",OR(Kişisel!$C$1=Program!W12,AND(Program!W12="",Program!W$3=Kişisel!$C$1))),CONCATENATE(W$2,"-",Program!W10," "),"")</f>
        <v/>
      </c>
      <c r="X10" t="str">
        <f>IF(AND(Program!X10&lt;&gt;"",OR(Kişisel!$C$1=Program!X12,AND(Program!X12="",Program!X$3=Kişisel!$C$1))),CONCATENATE(X$2,"-",Program!X10," "),"")</f>
        <v/>
      </c>
      <c r="Y10" t="str">
        <f>IF(AND(Program!Y10&lt;&gt;"",OR(Kişisel!$C$1=Program!Y12,AND(Program!Y12="",Program!Y$3=Kişisel!$C$1))),CONCATENATE(Y$2,"-",Program!Y10," "),"")</f>
        <v/>
      </c>
      <c r="Z10" t="str">
        <f>IF(AND(Program!Z10&lt;&gt;"",OR(Kişisel!$C$1=Program!Z12,AND(Program!Z12="",Program!Z$3=Kişisel!$C$1))),CONCATENATE(Z$2,"-",Program!Z10," "),"")</f>
        <v/>
      </c>
      <c r="AA10" t="str">
        <f>IF(AND(Program!AA10&lt;&gt;"",OR(Kişisel!$C$1=Program!AA12,AND(Program!AA12="",Program!AA$3=Kişisel!$C$1))),CONCATENATE(AA$2,"-",Program!AA10," "),"")</f>
        <v/>
      </c>
      <c r="AB10" t="str">
        <f>IF(AND(Program!AB10&lt;&gt;"",OR(Kişisel!$C$1=Program!AB12,AND(Program!AB12="",Program!AB$3=Kişisel!$C$1))),CONCATENATE(AB$2,"-",Program!AB10," "),"")</f>
        <v/>
      </c>
      <c r="AC10" t="str">
        <f>IF(AND(Program!AC10&lt;&gt;"",OR(Kişisel!$C$1=Program!AC12,AND(Program!AC12="",Program!AC$3=Kişisel!$C$1))),CONCATENATE(AC$2,"-",Program!AC10," "),"")</f>
        <v/>
      </c>
      <c r="AD10" t="str">
        <f>IF(AND(Program!AD10&lt;&gt;"",OR(Kişisel!$C$1=Program!AD12,AND(Program!AD12="",Program!AD$3=Kişisel!$C$1))),CONCATENATE(AD$2,"-",Program!AD10," "),"")</f>
        <v/>
      </c>
      <c r="AE10" t="str">
        <f>IF(AND(Program!AE10&lt;&gt;"",OR(Kişisel!$C$1=Program!AE12,AND(Program!AE12="",Program!AE$3=Kişisel!$C$1))),CONCATENATE(AE$2,"-",Program!AE10," "),"")</f>
        <v/>
      </c>
      <c r="AF10" t="str">
        <f>IF(AND(Program!AF10&lt;&gt;"",OR(Kişisel!$C$1=Program!AF12,AND(Program!AF12="",Program!AF$3=Kişisel!$C$1))),CONCATENATE(AF$2,"-",Program!AF10," "),"")</f>
        <v/>
      </c>
      <c r="AG10" t="str">
        <f>IF(AND(Program!AG10&lt;&gt;"",OR(Kişisel!$C$1=Program!AG12,AND(Program!AG12="",Program!AG$3=Kişisel!$C$1))),CONCATENATE(AG$2,"-",Program!AG10," "),"")</f>
        <v/>
      </c>
      <c r="AH10" t="str">
        <f>IF(AND(Program!AH10&lt;&gt;"",OR(Kişisel!$C$1=Program!AH12,AND(Program!AH12="",Program!AH$3=Kişisel!$C$1))),CONCATENATE(AH$2,"-",Program!AH10," "),"")</f>
        <v/>
      </c>
      <c r="AI10" t="str">
        <f>IF(AND(Program!AI10&lt;&gt;"",OR(Kişisel!$C$1=Program!AI12,AND(Program!AI12="",Program!AI$3=Kişisel!$C$1))),CONCATENATE(AI$2,"-",Program!AI10," "),"")</f>
        <v/>
      </c>
      <c r="AJ10" t="str">
        <f>IF(AND(Program!AJ10&lt;&gt;"",OR(Kişisel!$C$1=Program!AJ12,AND(Program!AJ12="",Program!AJ$3=Kişisel!$C$1))),CONCATENATE(AJ$2,"-",Program!AJ10," "),"")</f>
        <v/>
      </c>
      <c r="AK10" t="str">
        <f>IF(AND(Program!AK10&lt;&gt;"",OR(Kişisel!$C$1=Program!AK12,AND(Program!AK12="",Program!AK$3=Kişisel!$C$1))),CONCATENATE(AK$2,"-",Program!AK10," "),"")</f>
        <v/>
      </c>
      <c r="AL10" t="str">
        <f>IF(AND(Program!AL10&lt;&gt;"",OR(Kişisel!$C$1=Program!AL12,AND(Program!AL12="",Program!AL$3=Kişisel!$C$1))),CONCATENATE(AL$2,"-",Program!AL10," "),"")</f>
        <v/>
      </c>
      <c r="AM10" t="str">
        <f>IF(AND(Program!AM10&lt;&gt;"",OR(Kişisel!$C$1=Program!AM12,AND(Program!AM12="",Program!AM$3=Kişisel!$C$1))),CONCATENATE(AM$2,"-",Program!AM10," "),"")</f>
        <v/>
      </c>
      <c r="AN10" t="str">
        <f>IF(AND(Program!AN10&lt;&gt;"",OR(Kişisel!$C$1=Program!AN12,AND(Program!AN12="",Program!AN$3=Kişisel!$C$1))),CONCATENATE(AN$2,"-",Program!AN10," "),"")</f>
        <v/>
      </c>
      <c r="AO10" t="str">
        <f>IF(AND(Program!AO10&lt;&gt;"",OR(Kişisel!$C$1=Program!AO12,AND(Program!AO12="",Program!AO$3=Kişisel!$C$1))),CONCATENATE(AO$2,"-",Program!AO10," "),"")</f>
        <v/>
      </c>
      <c r="AP10" t="str">
        <f>IF(AND(Program!AP10&lt;&gt;"",OR(Kişisel!$C$1=Program!AP12,AND(Program!AP12="",Program!AP$3=Kişisel!$C$1))),CONCATENATE(AP$2,"-",Program!AP10," "),"")</f>
        <v/>
      </c>
      <c r="AQ10" t="str">
        <f>IF(AND(Program!AQ10&lt;&gt;"",OR(Kişisel!$C$1=Program!AQ12,AND(Program!AQ12="",Program!AQ$3=Kişisel!$C$1))),CONCATENATE(AQ$2,"-",Program!AQ10," "),"")</f>
        <v/>
      </c>
      <c r="AR10" t="str">
        <f>IF(AND(Program!AR10&lt;&gt;"",OR(Kişisel!$C$1=Program!AR12,AND(Program!AR12="",Program!AR$3=Kişisel!$C$1))),CONCATENATE(AR$2,"-",Program!AR10," "),"")</f>
        <v/>
      </c>
      <c r="AS10" t="str">
        <f>IF(AND(Program!AS10&lt;&gt;"",OR(Kişisel!$C$1=Program!AS12,AND(Program!AS12="",Program!AS$3=Kişisel!$C$1))),CONCATENATE(AS$2,"-",Program!AS10," "),"")</f>
        <v/>
      </c>
      <c r="AT10" t="str">
        <f>IF(AND(Program!AT10&lt;&gt;"",OR(Kişisel!$C$1=Program!AT12,AND(Program!AT12="",Program!AT$3=Kişisel!$C$1))),CONCATENATE(AT$2,"-",Program!AT10," "),"")</f>
        <v/>
      </c>
      <c r="AU10" t="str">
        <f>IF(AND(Program!AU10&lt;&gt;"",OR(Kişisel!$C$1=Program!AU12,AND(Program!AU12="",Program!AU$3=Kişisel!$C$1))),CONCATENATE(AU$2,"-",Program!AU10," "),"")</f>
        <v/>
      </c>
      <c r="AV10" t="str">
        <f>IF(AND(Program!AV10&lt;&gt;"",OR(Kişisel!$C$1=Program!AV12,AND(Program!AV12="",Program!AV$3=Kişisel!$C$1))),CONCATENATE(AV$2,"-",Program!AV10," "),"")</f>
        <v/>
      </c>
      <c r="AW10" t="str">
        <f>IF(AND(Program!AW10&lt;&gt;"",OR(Kişisel!$C$1=Program!AW12,AND(Program!AW12="",Program!AW$3=Kişisel!$C$1))),CONCATENATE(AW$2,"-",Program!AW10," "),"")</f>
        <v/>
      </c>
      <c r="AX10" t="str">
        <f>IF(AND(Program!AX10&lt;&gt;"",OR(Kişisel!$C$1=Program!AX12,AND(Program!AX12="",Program!AX$3=Kişisel!$C$1))),CONCATENATE(AX$2,"-",Program!AX10," "),"")</f>
        <v/>
      </c>
      <c r="AY10" t="str">
        <f>IF(AND(Program!AY10&lt;&gt;"",OR(Kişisel!$C$1=Program!AY12,AND(Program!AY12="",Program!AY$3=Kişisel!$C$1))),CONCATENATE(AY$2,"-",Program!AY10," "),"")</f>
        <v/>
      </c>
      <c r="AZ10" t="str">
        <f>IF(AND(Program!AZ10&lt;&gt;"",OR(Kişisel!$C$1=Program!AZ12,AND(Program!AZ12="",Program!AZ$3=Kişisel!$C$1))),CONCATENATE(AZ$2,"-",Program!AZ10," "),"")</f>
        <v/>
      </c>
      <c r="BA10" t="str">
        <f>IF(AND(Program!BA10&lt;&gt;"",OR(Kişisel!$C$1=Program!BA12,AND(Program!BA12="",Program!BA$3=Kişisel!$C$1))),CONCATENATE(BA$2,"-",Program!BA10," "),"")</f>
        <v/>
      </c>
      <c r="BB10" t="str">
        <f>IF(AND(Program!BB10&lt;&gt;"",OR(Kişisel!$C$1=Program!BB12,AND(Program!BB12="",Program!BB$3=Kişisel!$C$1))),CONCATENATE(BB$2,"-",Program!BB10," "),"")</f>
        <v/>
      </c>
      <c r="BC10" t="str">
        <f>IF(AND(Program!BC10&lt;&gt;"",OR(Kişisel!$C$1=Program!BC12,AND(Program!BC12="",Program!BC$3=Kişisel!$C$1))),CONCATENATE(BC$2,"-",Program!BC10," "),"")</f>
        <v/>
      </c>
      <c r="BD10" t="str">
        <f>IF(AND(Program!BD10&lt;&gt;"",OR(Kişisel!$C$1=Program!BD12,AND(Program!BD12="",Program!BD$3=Kişisel!$C$1))),CONCATENATE(BD$2,"-",Program!BD10," "),"")</f>
        <v/>
      </c>
      <c r="BE10" t="str">
        <f>IF(AND(Program!BE10&lt;&gt;"",OR(Kişisel!$C$1=Program!BE12,AND(Program!BE12="",Program!BE$3=Kişisel!$C$1))),CONCATENATE(BE$2,"-",Program!BE10," "),"")</f>
        <v/>
      </c>
      <c r="BF10" t="str">
        <f t="shared" ref="BF10" si="4">CONCATENATE(D10,E10,F10,G10,H10,I10,J10,K10,L10,M10,N10,O10,P10,Q10,R10,S10,T10,U10,V10,W10,X10,Y10,Z10,AA10,AB10,AC10,AD10,AE10,AF10,AG10,AH10,AI10,AJ10,AK10,AL10,AM10,AN10,AO10,AP10,AQ10,)</f>
        <v/>
      </c>
      <c r="BG10" t="str">
        <f t="shared" ref="BG10" si="5">CONCATENATE(AR10,AS10,AT10,AU10,AV10,AW10,AX10,AY10,AZ10,BA10,BB10,BC10,BD10,BE10)</f>
        <v/>
      </c>
    </row>
    <row r="11" spans="1:59">
      <c r="A11" s="394"/>
      <c r="B11" s="5"/>
      <c r="D11" s="29" t="str">
        <f>IF(D9&lt;&gt;"",IF(Program!D12&lt;&gt;"","("&amp;Program!D12&amp;")","("&amp;Program!D$3&amp;")"),"")</f>
        <v/>
      </c>
      <c r="E11" s="29" t="str">
        <f>IF(E9&lt;&gt;"",IF(Program!E12&lt;&gt;"","("&amp;Program!E12&amp;")","("&amp;Program!E$3&amp;")"),"")</f>
        <v/>
      </c>
      <c r="F11" s="29" t="str">
        <f>IF(F9&lt;&gt;"",IF(Program!F12&lt;&gt;"","("&amp;Program!F12&amp;")","("&amp;Program!F$3&amp;")"),"")</f>
        <v/>
      </c>
      <c r="G11" s="29" t="str">
        <f>IF(G9&lt;&gt;"",IF(Program!G12&lt;&gt;"","("&amp;Program!G12&amp;")","("&amp;Program!G$3&amp;")"),"")</f>
        <v/>
      </c>
      <c r="H11" s="29" t="str">
        <f>IF(H9&lt;&gt;"",IF(Program!H12&lt;&gt;"","("&amp;Program!H12&amp;")","("&amp;Program!H$3&amp;")"),"")</f>
        <v/>
      </c>
      <c r="I11" s="29" t="str">
        <f>IF(I9&lt;&gt;"",IF(Program!I12&lt;&gt;"","("&amp;Program!I12&amp;")","("&amp;Program!I$3&amp;")"),"")</f>
        <v/>
      </c>
      <c r="J11" s="29" t="str">
        <f>IF(J9&lt;&gt;"",IF(Program!J12&lt;&gt;"","("&amp;Program!J12&amp;")","("&amp;Program!J$3&amp;")"),"")</f>
        <v/>
      </c>
      <c r="K11" s="29" t="str">
        <f>IF(K9&lt;&gt;"",IF(Program!K12&lt;&gt;"","("&amp;Program!K12&amp;")","("&amp;Program!K$3&amp;")"),"")</f>
        <v/>
      </c>
      <c r="L11" s="29" t="str">
        <f>IF(L9&lt;&gt;"",IF(Program!L12&lt;&gt;"","("&amp;Program!L12&amp;")","("&amp;Program!L$3&amp;")"),"")</f>
        <v/>
      </c>
      <c r="M11" s="29" t="str">
        <f>IF(M9&lt;&gt;"",IF(Program!M12&lt;&gt;"","("&amp;Program!M12&amp;")","("&amp;Program!M$3&amp;")"),"")</f>
        <v/>
      </c>
      <c r="N11" s="29" t="str">
        <f>IF(N9&lt;&gt;"",IF(Program!N12&lt;&gt;"","("&amp;Program!N12&amp;")","("&amp;Program!N$3&amp;")"),"")</f>
        <v/>
      </c>
      <c r="O11" s="29" t="str">
        <f>IF(O9&lt;&gt;"",IF(Program!O12&lt;&gt;"","("&amp;Program!O12&amp;")","("&amp;Program!O$3&amp;")"),"")</f>
        <v/>
      </c>
      <c r="P11" s="29" t="str">
        <f>IF(P9&lt;&gt;"",IF(Program!P12&lt;&gt;"","("&amp;Program!P12&amp;")","("&amp;Program!P$3&amp;")"),"")</f>
        <v/>
      </c>
      <c r="Q11" s="29" t="str">
        <f>IF(Q9&lt;&gt;"",IF(Program!Q12&lt;&gt;"","("&amp;Program!Q12&amp;")","("&amp;Program!Q$3&amp;")"),"")</f>
        <v/>
      </c>
      <c r="R11" s="29" t="str">
        <f>IF(R9&lt;&gt;"",IF(Program!R12&lt;&gt;"","("&amp;Program!R12&amp;")","("&amp;Program!R$3&amp;")"),"")</f>
        <v/>
      </c>
      <c r="S11" s="29" t="str">
        <f>IF(S9&lt;&gt;"",IF(Program!S12&lt;&gt;"","("&amp;Program!S12&amp;")","("&amp;Program!S$3&amp;")"),"")</f>
        <v/>
      </c>
      <c r="T11" s="29" t="str">
        <f>IF(T9&lt;&gt;"",IF(Program!T12&lt;&gt;"","("&amp;Program!T12&amp;")","("&amp;Program!T$3&amp;")"),"")</f>
        <v/>
      </c>
      <c r="U11" s="29" t="str">
        <f>IF(U9&lt;&gt;"",IF(Program!U12&lt;&gt;"","("&amp;Program!U12&amp;")","("&amp;Program!U$3&amp;")"),"")</f>
        <v/>
      </c>
      <c r="V11" s="29" t="str">
        <f>IF(V9&lt;&gt;"",IF(Program!V12&lt;&gt;"","("&amp;Program!V12&amp;")","("&amp;Program!V$3&amp;")"),"")</f>
        <v/>
      </c>
      <c r="W11" s="29" t="str">
        <f>IF(W9&lt;&gt;"",IF(Program!W12&lt;&gt;"","("&amp;Program!W12&amp;")","("&amp;Program!W$3&amp;")"),"")</f>
        <v/>
      </c>
      <c r="X11" s="29" t="str">
        <f>IF(X9&lt;&gt;"",IF(Program!X12&lt;&gt;"","("&amp;Program!X12&amp;")","("&amp;Program!X$3&amp;")"),"")</f>
        <v/>
      </c>
      <c r="Y11" s="29" t="str">
        <f>IF(Y9&lt;&gt;"",IF(Program!Y12&lt;&gt;"","("&amp;Program!Y12&amp;")","("&amp;Program!Y$3&amp;")"),"")</f>
        <v/>
      </c>
      <c r="Z11" s="29" t="str">
        <f>IF(Z9&lt;&gt;"",IF(Program!Z12&lt;&gt;"","("&amp;Program!Z12&amp;")","("&amp;Program!Z$3&amp;")"),"")</f>
        <v/>
      </c>
      <c r="AA11" s="29" t="str">
        <f>IF(AA9&lt;&gt;"",IF(Program!AA12&lt;&gt;"","("&amp;Program!AA12&amp;")","("&amp;Program!AA$3&amp;")"),"")</f>
        <v/>
      </c>
      <c r="AB11" s="29" t="str">
        <f>IF(AB9&lt;&gt;"",IF(Program!AB12&lt;&gt;"","("&amp;Program!AB12&amp;")","("&amp;Program!AB$3&amp;")"),"")</f>
        <v/>
      </c>
      <c r="AC11" s="29" t="str">
        <f>IF(AC9&lt;&gt;"",IF(Program!AC12&lt;&gt;"","("&amp;Program!AC12&amp;")","("&amp;Program!AC$3&amp;")"),"")</f>
        <v/>
      </c>
      <c r="AD11" s="29" t="str">
        <f>IF(AD9&lt;&gt;"",IF(Program!AD12&lt;&gt;"","("&amp;Program!AD12&amp;")","("&amp;Program!AD$3&amp;")"),"")</f>
        <v>(14)</v>
      </c>
      <c r="AE11" s="29" t="str">
        <f>IF(AE9&lt;&gt;"",IF(Program!AE12&lt;&gt;"","("&amp;Program!AE12&amp;")","("&amp;Program!AE$3&amp;")"),"")</f>
        <v/>
      </c>
      <c r="AF11" s="29" t="str">
        <f>IF(AF9&lt;&gt;"",IF(Program!AF12&lt;&gt;"","("&amp;Program!AF12&amp;")","("&amp;Program!AF$3&amp;")"),"")</f>
        <v/>
      </c>
      <c r="AG11" s="29" t="str">
        <f>IF(AG9&lt;&gt;"",IF(Program!AG12&lt;&gt;"","("&amp;Program!AG12&amp;")","("&amp;Program!AG$3&amp;")"),"")</f>
        <v/>
      </c>
      <c r="AH11" s="29" t="str">
        <f>IF(AH9&lt;&gt;"",IF(Program!AH12&lt;&gt;"","("&amp;Program!AH12&amp;")","("&amp;Program!AH$3&amp;")"),"")</f>
        <v/>
      </c>
      <c r="AI11" s="29" t="str">
        <f>IF(AI9&lt;&gt;"",IF(Program!AI12&lt;&gt;"","("&amp;Program!AI12&amp;")","("&amp;Program!AI$3&amp;")"),"")</f>
        <v/>
      </c>
      <c r="AJ11" s="29" t="str">
        <f>IF(AJ9&lt;&gt;"",IF(Program!AJ12&lt;&gt;"","("&amp;Program!AJ12&amp;")","("&amp;Program!AJ$3&amp;")"),"")</f>
        <v/>
      </c>
      <c r="AK11" s="29" t="str">
        <f>IF(AK9&lt;&gt;"",IF(Program!AK12&lt;&gt;"","("&amp;Program!AK12&amp;")","("&amp;Program!AK$3&amp;")"),"")</f>
        <v/>
      </c>
      <c r="AL11" s="29" t="str">
        <f>IF(AL9&lt;&gt;"",IF(Program!AL12&lt;&gt;"","("&amp;Program!AL12&amp;")","("&amp;Program!AL$3&amp;")"),"")</f>
        <v/>
      </c>
      <c r="AM11" s="29" t="str">
        <f>IF(AM9&lt;&gt;"",IF(Program!AM12&lt;&gt;"","("&amp;Program!AM12&amp;")","("&amp;Program!AM$3&amp;")"),"")</f>
        <v/>
      </c>
      <c r="AN11" s="29" t="str">
        <f>IF(AN9&lt;&gt;"",IF(Program!AN12&lt;&gt;"","("&amp;Program!AN12&amp;")","("&amp;Program!AN$3&amp;")"),"")</f>
        <v/>
      </c>
      <c r="AO11" s="29" t="str">
        <f>IF(AO9&lt;&gt;"",IF(Program!AO12&lt;&gt;"","("&amp;Program!AO12&amp;")","("&amp;Program!AO$3&amp;")"),"")</f>
        <v/>
      </c>
      <c r="AP11" s="29" t="str">
        <f>IF(AP9&lt;&gt;"",IF(Program!AP12&lt;&gt;"","("&amp;Program!AP12&amp;")","("&amp;Program!AP$3&amp;")"),"")</f>
        <v/>
      </c>
      <c r="AQ11" s="29" t="str">
        <f>IF(AQ9&lt;&gt;"",IF(Program!AQ12&lt;&gt;"","("&amp;Program!AQ12&amp;")","("&amp;Program!AQ$3&amp;")"),"")</f>
        <v/>
      </c>
      <c r="AR11" s="29" t="str">
        <f>IF(AR9&lt;&gt;"",IF(Program!AR12&lt;&gt;"","("&amp;Program!AR12&amp;")","("&amp;Program!AR$3&amp;")"),"")</f>
        <v/>
      </c>
      <c r="AS11" s="29" t="str">
        <f>IF(AS9&lt;&gt;"",IF(Program!AS12&lt;&gt;"","("&amp;Program!AS12&amp;")","("&amp;Program!AS$3&amp;")"),"")</f>
        <v/>
      </c>
      <c r="AT11" s="29" t="str">
        <f>IF(AT9&lt;&gt;"",IF(Program!AT12&lt;&gt;"","("&amp;Program!AT12&amp;")","("&amp;Program!AT$3&amp;")"),"")</f>
        <v/>
      </c>
      <c r="AU11" s="29" t="str">
        <f>IF(AU9&lt;&gt;"",IF(Program!AU12&lt;&gt;"","("&amp;Program!AU12&amp;")","("&amp;Program!AU$3&amp;")"),"")</f>
        <v/>
      </c>
      <c r="AV11" s="29" t="str">
        <f>IF(AV9&lt;&gt;"",IF(Program!AV12&lt;&gt;"","("&amp;Program!AV12&amp;")","("&amp;Program!AV$3&amp;")"),"")</f>
        <v/>
      </c>
      <c r="AW11" s="29" t="str">
        <f>IF(AW9&lt;&gt;"",IF(Program!AW12&lt;&gt;"","("&amp;Program!AW12&amp;")","("&amp;Program!AW$3&amp;")"),"")</f>
        <v/>
      </c>
      <c r="AX11" s="29" t="str">
        <f>IF(AX9&lt;&gt;"",IF(Program!AX12&lt;&gt;"","("&amp;Program!AX12&amp;")","("&amp;Program!AX$3&amp;")"),"")</f>
        <v/>
      </c>
      <c r="AY11" s="29" t="str">
        <f>IF(AY9&lt;&gt;"",IF(Program!AY12&lt;&gt;"","("&amp;Program!AY12&amp;")","("&amp;Program!AY$3&amp;")"),"")</f>
        <v/>
      </c>
      <c r="AZ11" s="29" t="str">
        <f>IF(AZ9&lt;&gt;"",IF(Program!AZ12&lt;&gt;"","("&amp;Program!AZ12&amp;")","("&amp;Program!AZ$3&amp;")"),"")</f>
        <v/>
      </c>
      <c r="BA11" s="29" t="str">
        <f>IF(BA9&lt;&gt;"",IF(Program!BA12&lt;&gt;"","("&amp;Program!BA12&amp;")","("&amp;Program!BA$3&amp;")"),"")</f>
        <v/>
      </c>
      <c r="BB11" s="29" t="str">
        <f>IF(BB9&lt;&gt;"",IF(Program!BB12&lt;&gt;"","("&amp;Program!BB12&amp;")","("&amp;Program!BB$3&amp;")"),"")</f>
        <v/>
      </c>
      <c r="BC11" s="29" t="str">
        <f>IF(BC9&lt;&gt;"",IF(Program!BC12&lt;&gt;"","("&amp;Program!BC12&amp;")","("&amp;Program!BC$3&amp;")"),"")</f>
        <v/>
      </c>
      <c r="BD11" s="29" t="str">
        <f>IF(BD9&lt;&gt;"",IF(Program!BD12&lt;&gt;"","("&amp;Program!BD12&amp;")","("&amp;Program!BD$3&amp;")"),"")</f>
        <v/>
      </c>
      <c r="BE11" s="29" t="str">
        <f>IF(BE9&lt;&gt;"",IF(Program!BE12&lt;&gt;"","("&amp;Program!BE12&amp;")","("&amp;Program!BE$3&amp;")"),"")</f>
        <v/>
      </c>
    </row>
    <row r="12" spans="1:59">
      <c r="A12" s="394"/>
      <c r="B12" s="5">
        <v>0.45833333333333298</v>
      </c>
      <c r="C12" s="6" t="str">
        <f t="shared" ref="C12" si="6">CONCATENATE(BF12,BG12)</f>
        <v>TRN1-İçsel Tarım Mekanizasyonu/ (14)</v>
      </c>
      <c r="D12" s="9" t="str">
        <f>IF(IFERROR(SEARCH(Kişisel!$A$1,Program!D14),FALSE),D$2&amp;"-"&amp;Program!D13&amp;"/ ","")</f>
        <v/>
      </c>
      <c r="E12" s="9" t="str">
        <f>IF(IFERROR(SEARCH(Kişisel!$A$1,Program!E14),FALSE),E$2&amp;"-"&amp;Program!E13&amp;"/ ","")</f>
        <v/>
      </c>
      <c r="F12" s="9" t="str">
        <f>IF(IFERROR(SEARCH(Kişisel!$A$1,Program!F14),FALSE),F$2&amp;"-"&amp;Program!F13&amp;"/ ","")</f>
        <v/>
      </c>
      <c r="G12" s="9" t="str">
        <f>IF(IFERROR(SEARCH(Kişisel!$A$1,Program!G14),FALSE),G$2&amp;"-"&amp;Program!G13&amp;"/ ","")</f>
        <v/>
      </c>
      <c r="H12" s="9" t="str">
        <f>IF(IFERROR(SEARCH(Kişisel!$A$1,Program!H14),FALSE),H$2&amp;"-"&amp;Program!H13&amp;"/ ","")</f>
        <v/>
      </c>
      <c r="I12" s="9" t="str">
        <f>IF(IFERROR(SEARCH(Kişisel!$A$1,Program!I14),FALSE),I$2&amp;"-"&amp;Program!I13&amp;"/ ","")</f>
        <v/>
      </c>
      <c r="J12" s="9" t="str">
        <f>IF(IFERROR(SEARCH(Kişisel!$A$1,Program!J14),FALSE),J$2&amp;"-"&amp;Program!J13&amp;"/ ","")</f>
        <v/>
      </c>
      <c r="K12" s="9" t="str">
        <f>IF(IFERROR(SEARCH(Kişisel!$A$1,Program!K14),FALSE),K$2&amp;"-"&amp;Program!K13&amp;"/ ","")</f>
        <v/>
      </c>
      <c r="L12" s="9" t="str">
        <f>IF(IFERROR(SEARCH(Kişisel!$A$1,Program!L14),FALSE),L$2&amp;"-"&amp;Program!L13&amp;"/ ","")</f>
        <v/>
      </c>
      <c r="M12" s="9" t="str">
        <f>IF(IFERROR(SEARCH(Kişisel!$A$1,Program!M14),FALSE),M$2&amp;"-"&amp;Program!M13&amp;"/ ","")</f>
        <v/>
      </c>
      <c r="N12" s="9" t="str">
        <f>IF(IFERROR(SEARCH(Kişisel!$A$1,Program!N14),FALSE),N$2&amp;"-"&amp;Program!N13&amp;"/ ","")</f>
        <v/>
      </c>
      <c r="O12" s="9" t="str">
        <f>IF(IFERROR(SEARCH(Kişisel!$A$1,Program!O14),FALSE),O$2&amp;"-"&amp;Program!O13&amp;"/ ","")</f>
        <v/>
      </c>
      <c r="P12" s="9" t="str">
        <f>IF(IFERROR(SEARCH(Kişisel!$A$1,Program!P14),FALSE),P$2&amp;"-"&amp;Program!P13&amp;"/ ","")</f>
        <v/>
      </c>
      <c r="Q12" s="9" t="str">
        <f>IF(IFERROR(SEARCH(Kişisel!$A$1,Program!Q14),FALSE),Q$2&amp;"-"&amp;Program!Q13&amp;"/ ","")</f>
        <v/>
      </c>
      <c r="R12" s="9" t="str">
        <f>IF(IFERROR(SEARCH(Kişisel!$A$1,Program!R14),FALSE),R$2&amp;"-"&amp;Program!R13&amp;"/ ","")</f>
        <v/>
      </c>
      <c r="S12" s="9" t="str">
        <f>IF(IFERROR(SEARCH(Kişisel!$A$1,Program!S14),FALSE),S$2&amp;"-"&amp;Program!S13&amp;"/ ","")</f>
        <v/>
      </c>
      <c r="T12" s="9" t="str">
        <f>IF(IFERROR(SEARCH(Kişisel!$A$1,Program!T14),FALSE),T$2&amp;"-"&amp;Program!T13&amp;"/ ","")</f>
        <v/>
      </c>
      <c r="U12" s="9" t="str">
        <f>IF(IFERROR(SEARCH(Kişisel!$A$1,Program!U14),FALSE),U$2&amp;"-"&amp;Program!U13&amp;"/ ","")</f>
        <v/>
      </c>
      <c r="V12" s="9" t="str">
        <f>IF(IFERROR(SEARCH(Kişisel!$A$1,Program!V14),FALSE),V$2&amp;"-"&amp;Program!V13&amp;"/ ","")</f>
        <v/>
      </c>
      <c r="W12" s="9" t="str">
        <f>IF(IFERROR(SEARCH(Kişisel!$A$1,Program!W14),FALSE),W$2&amp;"-"&amp;Program!W13&amp;"/ ","")</f>
        <v/>
      </c>
      <c r="X12" s="9" t="str">
        <f>IF(IFERROR(SEARCH(Kişisel!$A$1,Program!X14),FALSE),X$2&amp;"-"&amp;Program!X13&amp;"/ ","")</f>
        <v/>
      </c>
      <c r="Y12" s="9" t="str">
        <f>IF(IFERROR(SEARCH(Kişisel!$A$1,Program!Y14),FALSE),Y$2&amp;"-"&amp;Program!Y13&amp;"/ ","")</f>
        <v/>
      </c>
      <c r="Z12" s="9" t="str">
        <f>IF(IFERROR(SEARCH(Kişisel!$A$1,Program!Z14),FALSE),Z$2&amp;"-"&amp;Program!Z13&amp;"/ ","")</f>
        <v/>
      </c>
      <c r="AA12" s="9" t="str">
        <f>IF(IFERROR(SEARCH(Kişisel!$A$1,Program!AA14),FALSE),AA$2&amp;"-"&amp;Program!AA13&amp;"/ ","")</f>
        <v/>
      </c>
      <c r="AB12" s="9" t="str">
        <f>IF(IFERROR(SEARCH(Kişisel!$A$1,Program!AB14),FALSE),AB$2&amp;"-"&amp;Program!AB13&amp;"/ ","")</f>
        <v/>
      </c>
      <c r="AC12" s="9" t="str">
        <f>IF(IFERROR(SEARCH(Kişisel!$A$1,Program!AC14),FALSE),AC$2&amp;"-"&amp;Program!AC13&amp;"/ ","")</f>
        <v/>
      </c>
      <c r="AD12" s="9" t="str">
        <f>IF(IFERROR(SEARCH(Kişisel!$A$1,Program!AD14),FALSE),AD$2&amp;"-"&amp;Program!AD13&amp;"/ ","")</f>
        <v xml:space="preserve">TRN1-İçsel Tarım Mekanizasyonu/ </v>
      </c>
      <c r="AE12" s="9" t="str">
        <f>IF(IFERROR(SEARCH(Kişisel!$A$1,Program!AE14),FALSE),AE$2&amp;"-"&amp;Program!AE13&amp;"/ ","")</f>
        <v/>
      </c>
      <c r="AF12" s="9" t="str">
        <f>IF(IFERROR(SEARCH(Kişisel!$A$1,Program!AF14),FALSE),AF$2&amp;"-"&amp;Program!AF13&amp;"/ ","")</f>
        <v/>
      </c>
      <c r="AG12" s="9" t="str">
        <f>IF(IFERROR(SEARCH(Kişisel!$A$1,Program!AG14),FALSE),AG$2&amp;"-"&amp;Program!AG13&amp;"/ ","")</f>
        <v/>
      </c>
      <c r="AH12" s="9" t="str">
        <f>IF(IFERROR(SEARCH(Kişisel!$A$1,Program!AH14),FALSE),AH$2&amp;"-"&amp;Program!AH13&amp;"/ ","")</f>
        <v/>
      </c>
      <c r="AI12" s="9" t="str">
        <f>IF(IFERROR(SEARCH(Kişisel!$A$1,Program!AI14),FALSE),AI$2&amp;"-"&amp;Program!AI13&amp;"/ ","")</f>
        <v/>
      </c>
      <c r="AJ12" s="9" t="str">
        <f>IF(IFERROR(SEARCH(Kişisel!$A$1,Program!AJ14),FALSE),AJ$2&amp;"-"&amp;Program!AJ13&amp;"/ ","")</f>
        <v/>
      </c>
      <c r="AK12" s="9" t="str">
        <f>IF(IFERROR(SEARCH(Kişisel!$A$1,Program!AK14),FALSE),AK$2&amp;"-"&amp;Program!AK13&amp;"/ ","")</f>
        <v/>
      </c>
      <c r="AL12" s="9" t="str">
        <f>IF(IFERROR(SEARCH(Kişisel!$A$1,Program!AL14),FALSE),AL$2&amp;"-"&amp;Program!AL13&amp;"/ ","")</f>
        <v/>
      </c>
      <c r="AM12" s="9" t="str">
        <f>IF(IFERROR(SEARCH(Kişisel!$A$1,Program!AM14),FALSE),AM$2&amp;"-"&amp;Program!AM13&amp;"/ ","")</f>
        <v/>
      </c>
      <c r="AN12" s="9" t="str">
        <f>IF(IFERROR(SEARCH(Kişisel!$A$1,Program!AN14),FALSE),AN$2&amp;"-"&amp;Program!AN13&amp;"/ ","")</f>
        <v/>
      </c>
      <c r="AO12" s="9" t="str">
        <f>IF(IFERROR(SEARCH(Kişisel!$A$1,Program!AO14),FALSE),AO$2&amp;"-"&amp;Program!AO13&amp;"/ ","")</f>
        <v/>
      </c>
      <c r="AP12" s="9" t="str">
        <f>IF(IFERROR(SEARCH(Kişisel!$A$1,Program!AP14),FALSE),AP$2&amp;"-"&amp;Program!AP13&amp;"/ ","")</f>
        <v/>
      </c>
      <c r="AQ12" s="9" t="str">
        <f>IF(IFERROR(SEARCH(Kişisel!$A$1,Program!AQ14),FALSE),AQ$2&amp;"-"&amp;Program!AQ13&amp;"/ ","")</f>
        <v/>
      </c>
      <c r="AR12" s="9" t="str">
        <f>IF(IFERROR(SEARCH(Kişisel!$A$1,Program!AR14),FALSE),AR$2&amp;"-"&amp;Program!AR13&amp;"/ ","")</f>
        <v/>
      </c>
      <c r="AS12" s="9" t="str">
        <f>IF(IFERROR(SEARCH(Kişisel!$A$1,Program!AS14),FALSE),AS$2&amp;"-"&amp;Program!AS13&amp;"/ ","")</f>
        <v/>
      </c>
      <c r="AT12" s="9" t="str">
        <f>IF(IFERROR(SEARCH(Kişisel!$A$1,Program!AT14),FALSE),AT$2&amp;"-"&amp;Program!AT13&amp;"/ ","")</f>
        <v/>
      </c>
      <c r="AU12" s="9" t="str">
        <f>IF(IFERROR(SEARCH(Kişisel!$A$1,Program!AU14),FALSE),AU$2&amp;"-"&amp;Program!AU13&amp;"/ ","")</f>
        <v/>
      </c>
      <c r="AV12" s="9" t="str">
        <f>IF(IFERROR(SEARCH(Kişisel!$A$1,Program!AV14),FALSE),AV$2&amp;"-"&amp;Program!AV13&amp;"/ ","")</f>
        <v/>
      </c>
      <c r="AW12" s="9" t="str">
        <f>IF(IFERROR(SEARCH(Kişisel!$A$1,Program!AW14),FALSE),AW$2&amp;"-"&amp;Program!AW13&amp;"/ ","")</f>
        <v/>
      </c>
      <c r="AX12" s="9" t="str">
        <f>IF(IFERROR(SEARCH(Kişisel!$A$1,Program!AX14),FALSE),AX$2&amp;"-"&amp;Program!AX13&amp;"/ ","")</f>
        <v/>
      </c>
      <c r="AY12" s="9" t="str">
        <f>IF(IFERROR(SEARCH(Kişisel!$A$1,Program!AY14),FALSE),AY$2&amp;"-"&amp;Program!AY13&amp;"/ ","")</f>
        <v/>
      </c>
      <c r="AZ12" s="9" t="str">
        <f>IF(IFERROR(SEARCH(Kişisel!$A$1,Program!AZ14),FALSE),AZ$2&amp;"-"&amp;Program!AZ13&amp;"/ ","")</f>
        <v/>
      </c>
      <c r="BA12" s="9" t="str">
        <f>IF(IFERROR(SEARCH(Kişisel!$A$1,Program!BA14),FALSE),BA$2&amp;"-"&amp;Program!BA13&amp;"/ ","")</f>
        <v/>
      </c>
      <c r="BB12" s="9" t="str">
        <f>IF(IFERROR(SEARCH(Kişisel!$A$1,Program!BB14),FALSE),BB$2&amp;"-"&amp;Program!BB13&amp;"/ ","")</f>
        <v/>
      </c>
      <c r="BC12" s="9" t="str">
        <f>IF(IFERROR(SEARCH(Kişisel!$A$1,Program!BC14),FALSE),BC$2&amp;"-"&amp;Program!BC13&amp;"/ ","")</f>
        <v/>
      </c>
      <c r="BD12" s="9" t="str">
        <f>IF(IFERROR(SEARCH(Kişisel!$A$1,Program!BD14),FALSE),BD$2&amp;"-"&amp;Program!BD13&amp;"/ ","")</f>
        <v/>
      </c>
      <c r="BE12" s="9" t="str">
        <f>IF(IFERROR(SEARCH(Kişisel!$A$1,Program!BE14),FALSE),BE$2&amp;"-"&amp;Program!BE13&amp;"/ ","")</f>
        <v/>
      </c>
      <c r="BF12" t="str">
        <f t="shared" ref="BF12" si="7">CONCATENATE(D12,D14,E12,E14,F12,F14,G12,G14,H12,H14,I12,I14,J12,J14,K12,K14,L12,L14,M12,M14,N12,N14,O12,O14,P12,P14,Q12,Q14,R12,R14,S12,S14,T12,T14,U12,U14,V12,V14,W12,W14,X12,X14,Y12,Y14,Z12,Z14,AA12,AA14,AB12,AB14,AC12,AC14,AD12,AD14,AE12,AE14,AF12,AF14,AG12,AG14,AH12,AH14,AI12,AI14,AJ12,AJ14,AK12,AK14,AL12,AL14,AM12,AM14,AN12,AN14,AO12,AO14,AP12,AP14,AQ12,AQ14)</f>
        <v>TRN1-İçsel Tarım Mekanizasyonu/ (14)</v>
      </c>
      <c r="BG12" t="str">
        <f t="shared" ref="BG12" si="8">CONCATENATE(AR12,AR14,AS12,AS14,AT12,AT14,AU12,AU14,AV12,AV14,AW12,AW14,AX12,AX14,AY12,AY14,AZ12,AZ14,BA12,BA14,BB12,BB14,BC12,BC14,BD12,BD14,BE12,BE14)</f>
        <v/>
      </c>
    </row>
    <row r="13" spans="1:59">
      <c r="A13" s="394"/>
      <c r="B13" s="5"/>
      <c r="C13" s="6" t="str">
        <f>CONCATENATE(BF17,BG17)</f>
        <v/>
      </c>
      <c r="D13" t="str">
        <f>IF(AND(Program!D13&lt;&gt;"",OR(Kişisel!$C$1=Program!D15,AND(Program!D15="",Program!D$3=Kişisel!$C$1))),CONCATENATE(D$2,"-",Program!D13," "),"")</f>
        <v/>
      </c>
      <c r="E13" t="str">
        <f>IF(AND(Program!E13&lt;&gt;"",OR(Kişisel!$C$1=Program!E15,AND(Program!E15="",Program!E$3=Kişisel!$C$1))),CONCATENATE(E$2,"-",Program!E13," "),"")</f>
        <v/>
      </c>
      <c r="F13" t="str">
        <f>IF(AND(Program!F13&lt;&gt;"",OR(Kişisel!$C$1=Program!F15,AND(Program!F15="",Program!F$3=Kişisel!$C$1))),CONCATENATE(F$2,"-",Program!F13," "),"")</f>
        <v/>
      </c>
      <c r="G13" t="str">
        <f>IF(AND(Program!G13&lt;&gt;"",OR(Kişisel!$C$1=Program!G15,AND(Program!G15="",Program!G$3=Kişisel!$C$1))),CONCATENATE(G$2,"-",Program!G13," "),"")</f>
        <v/>
      </c>
      <c r="H13" t="str">
        <f>IF(AND(Program!H13&lt;&gt;"",OR(Kişisel!$C$1=Program!H15,AND(Program!H15="",Program!H$3=Kişisel!$C$1))),CONCATENATE(H$2,"-",Program!H13," "),"")</f>
        <v/>
      </c>
      <c r="I13" t="str">
        <f>IF(AND(Program!I13&lt;&gt;"",OR(Kişisel!$C$1=Program!I15,AND(Program!I15="",Program!I$3=Kişisel!$C$1))),CONCATENATE(I$2,"-",Program!I13," "),"")</f>
        <v/>
      </c>
      <c r="J13" t="str">
        <f>IF(AND(Program!J13&lt;&gt;"",OR(Kişisel!$C$1=Program!J15,AND(Program!J15="",Program!J$3=Kişisel!$C$1))),CONCATENATE(J$2,"-",Program!J13," "),"")</f>
        <v/>
      </c>
      <c r="K13" t="str">
        <f>IF(AND(Program!K13&lt;&gt;"",OR(Kişisel!$C$1=Program!K15,AND(Program!K15="",Program!K$3=Kişisel!$C$1))),CONCATENATE(K$2,"-",Program!K13," "),"")</f>
        <v/>
      </c>
      <c r="L13" t="str">
        <f>IF(AND(Program!L13&lt;&gt;"",OR(Kişisel!$C$1=Program!L15,AND(Program!L15="",Program!L$3=Kişisel!$C$1))),CONCATENATE(L$2,"-",Program!L13," "),"")</f>
        <v/>
      </c>
      <c r="M13" t="str">
        <f>IF(AND(Program!M13&lt;&gt;"",OR(Kişisel!$C$1=Program!M15,AND(Program!M15="",Program!M$3=Kişisel!$C$1))),CONCATENATE(M$2,"-",Program!M13," "),"")</f>
        <v/>
      </c>
      <c r="N13" t="str">
        <f>IF(AND(Program!N13&lt;&gt;"",OR(Kişisel!$C$1=Program!N15,AND(Program!N15="",Program!N$3=Kişisel!$C$1))),CONCATENATE(N$2,"-",Program!N13," "),"")</f>
        <v/>
      </c>
      <c r="O13" t="str">
        <f>IF(AND(Program!O13&lt;&gt;"",OR(Kişisel!$C$1=Program!O15,AND(Program!O15="",Program!O$3=Kişisel!$C$1))),CONCATENATE(O$2,"-",Program!O13," "),"")</f>
        <v/>
      </c>
      <c r="P13" t="str">
        <f>IF(AND(Program!P13&lt;&gt;"",OR(Kişisel!$C$1=Program!P15,AND(Program!P15="",Program!P$3=Kişisel!$C$1))),CONCATENATE(P$2,"-",Program!P13," "),"")</f>
        <v/>
      </c>
      <c r="Q13" t="str">
        <f>IF(AND(Program!Q13&lt;&gt;"",OR(Kişisel!$C$1=Program!Q15,AND(Program!Q15="",Program!Q$3=Kişisel!$C$1))),CONCATENATE(Q$2,"-",Program!Q13," "),"")</f>
        <v/>
      </c>
      <c r="R13" t="str">
        <f>IF(AND(Program!R13&lt;&gt;"",OR(Kişisel!$C$1=Program!R15,AND(Program!R15="",Program!R$3=Kişisel!$C$1))),CONCATENATE(R$2,"-",Program!R13," "),"")</f>
        <v/>
      </c>
      <c r="S13" t="str">
        <f>IF(AND(Program!S13&lt;&gt;"",OR(Kişisel!$C$1=Program!S15,AND(Program!S15="",Program!S$3=Kişisel!$C$1))),CONCATENATE(S$2,"-",Program!S13," "),"")</f>
        <v/>
      </c>
      <c r="T13" t="str">
        <f>IF(AND(Program!T13&lt;&gt;"",OR(Kişisel!$C$1=Program!T15,AND(Program!T15="",Program!T$3=Kişisel!$C$1))),CONCATENATE(T$2,"-",Program!T13," "),"")</f>
        <v/>
      </c>
      <c r="U13" t="str">
        <f>IF(AND(Program!U13&lt;&gt;"",OR(Kişisel!$C$1=Program!U15,AND(Program!U15="",Program!U$3=Kişisel!$C$1))),CONCATENATE(U$2,"-",Program!U13," "),"")</f>
        <v/>
      </c>
      <c r="V13" t="str">
        <f>IF(AND(Program!V13&lt;&gt;"",OR(Kişisel!$C$1=Program!V15,AND(Program!V15="",Program!V$3=Kişisel!$C$1))),CONCATENATE(V$2,"-",Program!V13," "),"")</f>
        <v/>
      </c>
      <c r="W13" t="str">
        <f>IF(AND(Program!W13&lt;&gt;"",OR(Kişisel!$C$1=Program!W15,AND(Program!W15="",Program!W$3=Kişisel!$C$1))),CONCATENATE(W$2,"-",Program!W13," "),"")</f>
        <v/>
      </c>
      <c r="X13" t="str">
        <f>IF(AND(Program!X13&lt;&gt;"",OR(Kişisel!$C$1=Program!X15,AND(Program!X15="",Program!X$3=Kişisel!$C$1))),CONCATENATE(X$2,"-",Program!X13," "),"")</f>
        <v/>
      </c>
      <c r="Y13" t="str">
        <f>IF(AND(Program!Y13&lt;&gt;"",OR(Kişisel!$C$1=Program!Y15,AND(Program!Y15="",Program!Y$3=Kişisel!$C$1))),CONCATENATE(Y$2,"-",Program!Y13," "),"")</f>
        <v/>
      </c>
      <c r="Z13" t="str">
        <f>IF(AND(Program!Z13&lt;&gt;"",OR(Kişisel!$C$1=Program!Z15,AND(Program!Z15="",Program!Z$3=Kişisel!$C$1))),CONCATENATE(Z$2,"-",Program!Z13," "),"")</f>
        <v/>
      </c>
      <c r="AA13" t="str">
        <f>IF(AND(Program!AA13&lt;&gt;"",OR(Kişisel!$C$1=Program!AA15,AND(Program!AA15="",Program!AA$3=Kişisel!$C$1))),CONCATENATE(AA$2,"-",Program!AA13," "),"")</f>
        <v/>
      </c>
      <c r="AB13" t="str">
        <f>IF(AND(Program!AB13&lt;&gt;"",OR(Kişisel!$C$1=Program!AB15,AND(Program!AB15="",Program!AB$3=Kişisel!$C$1))),CONCATENATE(AB$2,"-",Program!AB13," "),"")</f>
        <v/>
      </c>
      <c r="AC13" t="str">
        <f>IF(AND(Program!AC13&lt;&gt;"",OR(Kişisel!$C$1=Program!AC15,AND(Program!AC15="",Program!AC$3=Kişisel!$C$1))),CONCATENATE(AC$2,"-",Program!AC13," "),"")</f>
        <v/>
      </c>
      <c r="AD13" t="str">
        <f>IF(AND(Program!AD13&lt;&gt;"",OR(Kişisel!$C$1=Program!AD15,AND(Program!AD15="",Program!AD$3=Kişisel!$C$1))),CONCATENATE(AD$2,"-",Program!AD13," "),"")</f>
        <v/>
      </c>
      <c r="AE13" t="str">
        <f>IF(AND(Program!AE13&lt;&gt;"",OR(Kişisel!$C$1=Program!AE15,AND(Program!AE15="",Program!AE$3=Kişisel!$C$1))),CONCATENATE(AE$2,"-",Program!AE13," "),"")</f>
        <v/>
      </c>
      <c r="AF13" t="str">
        <f>IF(AND(Program!AF13&lt;&gt;"",OR(Kişisel!$C$1=Program!AF15,AND(Program!AF15="",Program!AF$3=Kişisel!$C$1))),CONCATENATE(AF$2,"-",Program!AF13," "),"")</f>
        <v/>
      </c>
      <c r="AG13" t="str">
        <f>IF(AND(Program!AG13&lt;&gt;"",OR(Kişisel!$C$1=Program!AG15,AND(Program!AG15="",Program!AG$3=Kişisel!$C$1))),CONCATENATE(AG$2,"-",Program!AG13," "),"")</f>
        <v/>
      </c>
      <c r="AH13" t="str">
        <f>IF(AND(Program!AH13&lt;&gt;"",OR(Kişisel!$C$1=Program!AH15,AND(Program!AH15="",Program!AH$3=Kişisel!$C$1))),CONCATENATE(AH$2,"-",Program!AH13," "),"")</f>
        <v/>
      </c>
      <c r="AI13" t="str">
        <f>IF(AND(Program!AI13&lt;&gt;"",OR(Kişisel!$C$1=Program!AI15,AND(Program!AI15="",Program!AI$3=Kişisel!$C$1))),CONCATENATE(AI$2,"-",Program!AI13," "),"")</f>
        <v/>
      </c>
      <c r="AJ13" t="str">
        <f>IF(AND(Program!AJ13&lt;&gt;"",OR(Kişisel!$C$1=Program!AJ15,AND(Program!AJ15="",Program!AJ$3=Kişisel!$C$1))),CONCATENATE(AJ$2,"-",Program!AJ13," "),"")</f>
        <v/>
      </c>
      <c r="AK13" t="str">
        <f>IF(AND(Program!AK13&lt;&gt;"",OR(Kişisel!$C$1=Program!AK15,AND(Program!AK15="",Program!AK$3=Kişisel!$C$1))),CONCATENATE(AK$2,"-",Program!AK13," "),"")</f>
        <v/>
      </c>
      <c r="AL13" t="str">
        <f>IF(AND(Program!AL13&lt;&gt;"",OR(Kişisel!$C$1=Program!AL15,AND(Program!AL15="",Program!AL$3=Kişisel!$C$1))),CONCATENATE(AL$2,"-",Program!AL13," "),"")</f>
        <v/>
      </c>
      <c r="AM13" t="str">
        <f>IF(AND(Program!AM13&lt;&gt;"",OR(Kişisel!$C$1=Program!AM15,AND(Program!AM15="",Program!AM$3=Kişisel!$C$1))),CONCATENATE(AM$2,"-",Program!AM13," "),"")</f>
        <v/>
      </c>
      <c r="AN13" t="str">
        <f>IF(AND(Program!AN13&lt;&gt;"",OR(Kişisel!$C$1=Program!AN15,AND(Program!AN15="",Program!AN$3=Kişisel!$C$1))),CONCATENATE(AN$2,"-",Program!AN13," "),"")</f>
        <v/>
      </c>
      <c r="AO13" t="str">
        <f>IF(AND(Program!AO13&lt;&gt;"",OR(Kişisel!$C$1=Program!AO15,AND(Program!AO15="",Program!AO$3=Kişisel!$C$1))),CONCATENATE(AO$2,"-",Program!AO13," "),"")</f>
        <v/>
      </c>
      <c r="AP13" t="str">
        <f>IF(AND(Program!AP13&lt;&gt;"",OR(Kişisel!$C$1=Program!AP15,AND(Program!AP15="",Program!AP$3=Kişisel!$C$1))),CONCATENATE(AP$2,"-",Program!AP13," "),"")</f>
        <v/>
      </c>
      <c r="AQ13" t="str">
        <f>IF(AND(Program!AQ13&lt;&gt;"",OR(Kişisel!$C$1=Program!AQ15,AND(Program!AQ15="",Program!AQ$3=Kişisel!$C$1))),CONCATENATE(AQ$2,"-",Program!AQ13," "),"")</f>
        <v/>
      </c>
      <c r="AR13" t="str">
        <f>IF(AND(Program!AR13&lt;&gt;"",OR(Kişisel!$C$1=Program!AR15,AND(Program!AR15="",Program!AR$3=Kişisel!$C$1))),CONCATENATE(AR$2,"-",Program!AR13," "),"")</f>
        <v/>
      </c>
      <c r="AS13" t="str">
        <f>IF(AND(Program!AS13&lt;&gt;"",OR(Kişisel!$C$1=Program!AS15,AND(Program!AS15="",Program!AS$3=Kişisel!$C$1))),CONCATENATE(AS$2,"-",Program!AS13," "),"")</f>
        <v/>
      </c>
      <c r="AT13" t="str">
        <f>IF(AND(Program!AT13&lt;&gt;"",OR(Kişisel!$C$1=Program!AT15,AND(Program!AT15="",Program!AT$3=Kişisel!$C$1))),CONCATENATE(AT$2,"-",Program!AT13," "),"")</f>
        <v/>
      </c>
      <c r="AU13" t="str">
        <f>IF(AND(Program!AU13&lt;&gt;"",OR(Kişisel!$C$1=Program!AU15,AND(Program!AU15="",Program!AU$3=Kişisel!$C$1))),CONCATENATE(AU$2,"-",Program!AU13," "),"")</f>
        <v/>
      </c>
      <c r="AV13" t="str">
        <f>IF(AND(Program!AV13&lt;&gt;"",OR(Kişisel!$C$1=Program!AV15,AND(Program!AV15="",Program!AV$3=Kişisel!$C$1))),CONCATENATE(AV$2,"-",Program!AV13," "),"")</f>
        <v/>
      </c>
      <c r="AW13" t="str">
        <f>IF(AND(Program!AW13&lt;&gt;"",OR(Kişisel!$C$1=Program!AW15,AND(Program!AW15="",Program!AW$3=Kişisel!$C$1))),CONCATENATE(AW$2,"-",Program!AW13," "),"")</f>
        <v/>
      </c>
      <c r="AX13" t="str">
        <f>IF(AND(Program!AX13&lt;&gt;"",OR(Kişisel!$C$1=Program!AX15,AND(Program!AX15="",Program!AX$3=Kişisel!$C$1))),CONCATENATE(AX$2,"-",Program!AX13," "),"")</f>
        <v/>
      </c>
      <c r="AY13" t="str">
        <f>IF(AND(Program!AY13&lt;&gt;"",OR(Kişisel!$C$1=Program!AY15,AND(Program!AY15="",Program!AY$3=Kişisel!$C$1))),CONCATENATE(AY$2,"-",Program!AY13," "),"")</f>
        <v/>
      </c>
      <c r="AZ13" t="str">
        <f>IF(AND(Program!AZ13&lt;&gt;"",OR(Kişisel!$C$1=Program!AZ15,AND(Program!AZ15="",Program!AZ$3=Kişisel!$C$1))),CONCATENATE(AZ$2,"-",Program!AZ13," "),"")</f>
        <v/>
      </c>
      <c r="BA13" t="str">
        <f>IF(AND(Program!BA13&lt;&gt;"",OR(Kişisel!$C$1=Program!BA15,AND(Program!BA15="",Program!BA$3=Kişisel!$C$1))),CONCATENATE(BA$2,"-",Program!BA13," "),"")</f>
        <v/>
      </c>
      <c r="BB13" t="str">
        <f>IF(AND(Program!BB13&lt;&gt;"",OR(Kişisel!$C$1=Program!BB15,AND(Program!BB15="",Program!BB$3=Kişisel!$C$1))),CONCATENATE(BB$2,"-",Program!BB13," "),"")</f>
        <v/>
      </c>
      <c r="BC13" t="str">
        <f>IF(AND(Program!BC13&lt;&gt;"",OR(Kişisel!$C$1=Program!BC15,AND(Program!BC15="",Program!BC$3=Kişisel!$C$1))),CONCATENATE(BC$2,"-",Program!BC13," "),"")</f>
        <v/>
      </c>
      <c r="BD13" t="str">
        <f>IF(AND(Program!BD13&lt;&gt;"",OR(Kişisel!$C$1=Program!BD15,AND(Program!BD15="",Program!BD$3=Kişisel!$C$1))),CONCATENATE(BD$2,"-",Program!BD13," "),"")</f>
        <v/>
      </c>
      <c r="BE13" t="str">
        <f>IF(AND(Program!BE13&lt;&gt;"",OR(Kişisel!$C$1=Program!BE15,AND(Program!BE15="",Program!BE$3=Kişisel!$C$1))),CONCATENATE(BE$2,"-",Program!BE13," "),"")</f>
        <v/>
      </c>
      <c r="BF13" t="str">
        <f t="shared" ref="BF13" si="9">CONCATENATE(D13,E13,F13,G13,H13,I13,J13,K13,L13,M13,N13,O13,P13,Q13,R13,S13,T13,U13,V13,W13,X13,Y13,Z13,AA13,AB13,AC13,AD13,AE13,AF13,AG13,AH13,AI13,AJ13,AK13,AL13,AM13,AN13,AO13,AP13,AQ13,)</f>
        <v/>
      </c>
      <c r="BG13" t="str">
        <f t="shared" ref="BG13" si="10">CONCATENATE(AR13,AS13,AT13,AU13,AV13,AW13,AX13,AY13,AZ13,BA13,BB13,BC13,BD13,BE13)</f>
        <v/>
      </c>
    </row>
    <row r="14" spans="1:59">
      <c r="A14" s="394"/>
      <c r="B14" s="5"/>
      <c r="D14" s="29" t="str">
        <f>IF(D12&lt;&gt;"",IF(Program!D15&lt;&gt;"","("&amp;Program!D15&amp;")","("&amp;Program!D$3&amp;")"),"")</f>
        <v/>
      </c>
      <c r="E14" s="29" t="str">
        <f>IF(E12&lt;&gt;"",IF(Program!E15&lt;&gt;"","("&amp;Program!E15&amp;")","("&amp;Program!E$3&amp;")"),"")</f>
        <v/>
      </c>
      <c r="F14" s="29" t="str">
        <f>IF(F12&lt;&gt;"",IF(Program!F15&lt;&gt;"","("&amp;Program!F15&amp;")","("&amp;Program!F$3&amp;")"),"")</f>
        <v/>
      </c>
      <c r="G14" s="29" t="str">
        <f>IF(G12&lt;&gt;"",IF(Program!G15&lt;&gt;"","("&amp;Program!G15&amp;")","("&amp;Program!G$3&amp;")"),"")</f>
        <v/>
      </c>
      <c r="H14" s="29" t="str">
        <f>IF(H12&lt;&gt;"",IF(Program!H15&lt;&gt;"","("&amp;Program!H15&amp;")","("&amp;Program!H$3&amp;")"),"")</f>
        <v/>
      </c>
      <c r="I14" s="29" t="str">
        <f>IF(I12&lt;&gt;"",IF(Program!I15&lt;&gt;"","("&amp;Program!I15&amp;")","("&amp;Program!I$3&amp;")"),"")</f>
        <v/>
      </c>
      <c r="J14" s="29" t="str">
        <f>IF(J12&lt;&gt;"",IF(Program!J15&lt;&gt;"","("&amp;Program!J15&amp;")","("&amp;Program!J$3&amp;")"),"")</f>
        <v/>
      </c>
      <c r="K14" s="29" t="str">
        <f>IF(K12&lt;&gt;"",IF(Program!K15&lt;&gt;"","("&amp;Program!K15&amp;")","("&amp;Program!K$3&amp;")"),"")</f>
        <v/>
      </c>
      <c r="L14" s="29" t="str">
        <f>IF(L12&lt;&gt;"",IF(Program!L15&lt;&gt;"","("&amp;Program!L15&amp;")","("&amp;Program!L$3&amp;")"),"")</f>
        <v/>
      </c>
      <c r="M14" s="29" t="str">
        <f>IF(M12&lt;&gt;"",IF(Program!M15&lt;&gt;"","("&amp;Program!M15&amp;")","("&amp;Program!M$3&amp;")"),"")</f>
        <v/>
      </c>
      <c r="N14" s="29" t="str">
        <f>IF(N12&lt;&gt;"",IF(Program!N15&lt;&gt;"","("&amp;Program!N15&amp;")","("&amp;Program!N$3&amp;")"),"")</f>
        <v/>
      </c>
      <c r="O14" s="29" t="str">
        <f>IF(O12&lt;&gt;"",IF(Program!O15&lt;&gt;"","("&amp;Program!O15&amp;")","("&amp;Program!O$3&amp;")"),"")</f>
        <v/>
      </c>
      <c r="P14" s="29" t="str">
        <f>IF(P12&lt;&gt;"",IF(Program!P15&lt;&gt;"","("&amp;Program!P15&amp;")","("&amp;Program!P$3&amp;")"),"")</f>
        <v/>
      </c>
      <c r="Q14" s="29" t="str">
        <f>IF(Q12&lt;&gt;"",IF(Program!Q15&lt;&gt;"","("&amp;Program!Q15&amp;")","("&amp;Program!Q$3&amp;")"),"")</f>
        <v/>
      </c>
      <c r="R14" s="29" t="str">
        <f>IF(R12&lt;&gt;"",IF(Program!R15&lt;&gt;"","("&amp;Program!R15&amp;")","("&amp;Program!R$3&amp;")"),"")</f>
        <v/>
      </c>
      <c r="S14" s="29" t="str">
        <f>IF(S12&lt;&gt;"",IF(Program!S15&lt;&gt;"","("&amp;Program!S15&amp;")","("&amp;Program!S$3&amp;")"),"")</f>
        <v/>
      </c>
      <c r="T14" s="29" t="str">
        <f>IF(T12&lt;&gt;"",IF(Program!T15&lt;&gt;"","("&amp;Program!T15&amp;")","("&amp;Program!T$3&amp;")"),"")</f>
        <v/>
      </c>
      <c r="U14" s="29" t="str">
        <f>IF(U12&lt;&gt;"",IF(Program!U15&lt;&gt;"","("&amp;Program!U15&amp;")","("&amp;Program!U$3&amp;")"),"")</f>
        <v/>
      </c>
      <c r="V14" s="29" t="str">
        <f>IF(V12&lt;&gt;"",IF(Program!V15&lt;&gt;"","("&amp;Program!V15&amp;")","("&amp;Program!V$3&amp;")"),"")</f>
        <v/>
      </c>
      <c r="W14" s="29" t="str">
        <f>IF(W12&lt;&gt;"",IF(Program!W15&lt;&gt;"","("&amp;Program!W15&amp;")","("&amp;Program!W$3&amp;")"),"")</f>
        <v/>
      </c>
      <c r="X14" s="29" t="str">
        <f>IF(X12&lt;&gt;"",IF(Program!X15&lt;&gt;"","("&amp;Program!X15&amp;")","("&amp;Program!X$3&amp;")"),"")</f>
        <v/>
      </c>
      <c r="Y14" s="29" t="str">
        <f>IF(Y12&lt;&gt;"",IF(Program!Y15&lt;&gt;"","("&amp;Program!Y15&amp;")","("&amp;Program!Y$3&amp;")"),"")</f>
        <v/>
      </c>
      <c r="Z14" s="29" t="str">
        <f>IF(Z12&lt;&gt;"",IF(Program!Z15&lt;&gt;"","("&amp;Program!Z15&amp;")","("&amp;Program!Z$3&amp;")"),"")</f>
        <v/>
      </c>
      <c r="AA14" s="29" t="str">
        <f>IF(AA12&lt;&gt;"",IF(Program!AA15&lt;&gt;"","("&amp;Program!AA15&amp;")","("&amp;Program!AA$3&amp;")"),"")</f>
        <v/>
      </c>
      <c r="AB14" s="29" t="str">
        <f>IF(AB12&lt;&gt;"",IF(Program!AB15&lt;&gt;"","("&amp;Program!AB15&amp;")","("&amp;Program!AB$3&amp;")"),"")</f>
        <v/>
      </c>
      <c r="AC14" s="29" t="str">
        <f>IF(AC12&lt;&gt;"",IF(Program!AC15&lt;&gt;"","("&amp;Program!AC15&amp;")","("&amp;Program!AC$3&amp;")"),"")</f>
        <v/>
      </c>
      <c r="AD14" s="29" t="str">
        <f>IF(AD12&lt;&gt;"",IF(Program!AD15&lt;&gt;"","("&amp;Program!AD15&amp;")","("&amp;Program!AD$3&amp;")"),"")</f>
        <v>(14)</v>
      </c>
      <c r="AE14" s="29" t="str">
        <f>IF(AE12&lt;&gt;"",IF(Program!AE15&lt;&gt;"","("&amp;Program!AE15&amp;")","("&amp;Program!AE$3&amp;")"),"")</f>
        <v/>
      </c>
      <c r="AF14" s="29" t="str">
        <f>IF(AF12&lt;&gt;"",IF(Program!AF15&lt;&gt;"","("&amp;Program!AF15&amp;")","("&amp;Program!AF$3&amp;")"),"")</f>
        <v/>
      </c>
      <c r="AG14" s="29" t="str">
        <f>IF(AG12&lt;&gt;"",IF(Program!AG15&lt;&gt;"","("&amp;Program!AG15&amp;")","("&amp;Program!AG$3&amp;")"),"")</f>
        <v/>
      </c>
      <c r="AH14" s="29" t="str">
        <f>IF(AH12&lt;&gt;"",IF(Program!AH15&lt;&gt;"","("&amp;Program!AH15&amp;")","("&amp;Program!AH$3&amp;")"),"")</f>
        <v/>
      </c>
      <c r="AI14" s="29" t="str">
        <f>IF(AI12&lt;&gt;"",IF(Program!AI15&lt;&gt;"","("&amp;Program!AI15&amp;")","("&amp;Program!AI$3&amp;")"),"")</f>
        <v/>
      </c>
      <c r="AJ14" s="29" t="str">
        <f>IF(AJ12&lt;&gt;"",IF(Program!AJ15&lt;&gt;"","("&amp;Program!AJ15&amp;")","("&amp;Program!AJ$3&amp;")"),"")</f>
        <v/>
      </c>
      <c r="AK14" s="29" t="str">
        <f>IF(AK12&lt;&gt;"",IF(Program!AK15&lt;&gt;"","("&amp;Program!AK15&amp;")","("&amp;Program!AK$3&amp;")"),"")</f>
        <v/>
      </c>
      <c r="AL14" s="29" t="str">
        <f>IF(AL12&lt;&gt;"",IF(Program!AL15&lt;&gt;"","("&amp;Program!AL15&amp;")","("&amp;Program!AL$3&amp;")"),"")</f>
        <v/>
      </c>
      <c r="AM14" s="29" t="str">
        <f>IF(AM12&lt;&gt;"",IF(Program!AM15&lt;&gt;"","("&amp;Program!AM15&amp;")","("&amp;Program!AM$3&amp;")"),"")</f>
        <v/>
      </c>
      <c r="AN14" s="29" t="str">
        <f>IF(AN12&lt;&gt;"",IF(Program!AN15&lt;&gt;"","("&amp;Program!AN15&amp;")","("&amp;Program!AN$3&amp;")"),"")</f>
        <v/>
      </c>
      <c r="AO14" s="29" t="str">
        <f>IF(AO12&lt;&gt;"",IF(Program!AO15&lt;&gt;"","("&amp;Program!AO15&amp;")","("&amp;Program!AO$3&amp;")"),"")</f>
        <v/>
      </c>
      <c r="AP14" s="29" t="str">
        <f>IF(AP12&lt;&gt;"",IF(Program!AP15&lt;&gt;"","("&amp;Program!AP15&amp;")","("&amp;Program!AP$3&amp;")"),"")</f>
        <v/>
      </c>
      <c r="AQ14" s="29" t="str">
        <f>IF(AQ12&lt;&gt;"",IF(Program!AQ15&lt;&gt;"","("&amp;Program!AQ15&amp;")","("&amp;Program!AQ$3&amp;")"),"")</f>
        <v/>
      </c>
      <c r="AR14" s="29" t="str">
        <f>IF(AR12&lt;&gt;"",IF(Program!AR15&lt;&gt;"","("&amp;Program!AR15&amp;")","("&amp;Program!AR$3&amp;")"),"")</f>
        <v/>
      </c>
      <c r="AS14" s="29" t="str">
        <f>IF(AS12&lt;&gt;"",IF(Program!AS15&lt;&gt;"","("&amp;Program!AS15&amp;")","("&amp;Program!AS$3&amp;")"),"")</f>
        <v/>
      </c>
      <c r="AT14" s="29" t="str">
        <f>IF(AT12&lt;&gt;"",IF(Program!AT15&lt;&gt;"","("&amp;Program!AT15&amp;")","("&amp;Program!AT$3&amp;")"),"")</f>
        <v/>
      </c>
      <c r="AU14" s="29" t="str">
        <f>IF(AU12&lt;&gt;"",IF(Program!AU15&lt;&gt;"","("&amp;Program!AU15&amp;")","("&amp;Program!AU$3&amp;")"),"")</f>
        <v/>
      </c>
      <c r="AV14" s="29" t="str">
        <f>IF(AV12&lt;&gt;"",IF(Program!AV15&lt;&gt;"","("&amp;Program!AV15&amp;")","("&amp;Program!AV$3&amp;")"),"")</f>
        <v/>
      </c>
      <c r="AW14" s="29" t="str">
        <f>IF(AW12&lt;&gt;"",IF(Program!AW15&lt;&gt;"","("&amp;Program!AW15&amp;")","("&amp;Program!AW$3&amp;")"),"")</f>
        <v/>
      </c>
      <c r="AX14" s="29" t="str">
        <f>IF(AX12&lt;&gt;"",IF(Program!AX15&lt;&gt;"","("&amp;Program!AX15&amp;")","("&amp;Program!AX$3&amp;")"),"")</f>
        <v/>
      </c>
      <c r="AY14" s="29" t="str">
        <f>IF(AY12&lt;&gt;"",IF(Program!AY15&lt;&gt;"","("&amp;Program!AY15&amp;")","("&amp;Program!AY$3&amp;")"),"")</f>
        <v/>
      </c>
      <c r="AZ14" s="29" t="str">
        <f>IF(AZ12&lt;&gt;"",IF(Program!AZ15&lt;&gt;"","("&amp;Program!AZ15&amp;")","("&amp;Program!AZ$3&amp;")"),"")</f>
        <v/>
      </c>
      <c r="BA14" s="29" t="str">
        <f>IF(BA12&lt;&gt;"",IF(Program!BA15&lt;&gt;"","("&amp;Program!BA15&amp;")","("&amp;Program!BA$3&amp;")"),"")</f>
        <v/>
      </c>
      <c r="BB14" s="29" t="str">
        <f>IF(BB12&lt;&gt;"",IF(Program!BB15&lt;&gt;"","("&amp;Program!BB15&amp;")","("&amp;Program!BB$3&amp;")"),"")</f>
        <v/>
      </c>
      <c r="BC14" s="29" t="str">
        <f>IF(BC12&lt;&gt;"",IF(Program!BC15&lt;&gt;"","("&amp;Program!BC15&amp;")","("&amp;Program!BC$3&amp;")"),"")</f>
        <v/>
      </c>
      <c r="BD14" s="29" t="str">
        <f>IF(BD12&lt;&gt;"",IF(Program!BD15&lt;&gt;"","("&amp;Program!BD15&amp;")","("&amp;Program!BD$3&amp;")"),"")</f>
        <v/>
      </c>
      <c r="BE14" s="29" t="str">
        <f>IF(BE12&lt;&gt;"",IF(Program!BE15&lt;&gt;"","("&amp;Program!BE15&amp;")","("&amp;Program!BE$3&amp;")"),"")</f>
        <v/>
      </c>
    </row>
    <row r="15" spans="1:59">
      <c r="A15" s="394"/>
      <c r="B15" s="5">
        <v>0.5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t="str">
        <f t="shared" ref="BF15" si="11">CONCATENATE(D15,D17,E15,E17,F15,F17,G15,G17,H15,H17,I15,I17,J15,J17,K15,K17,L15,L17,M15,M17,N15,N17,O15,O17,P15,P17,Q15,Q17,R15,R17,S15,S17,T15,T17,U15,U17,V15,V17,W15,W17,X15,X17,Y15,Y17,Z15,Z17,AA15,AA17,AB15,AB17,AC15,AC17,AD15,AD17,AE15,AE17,AF15,AF17,AG15,AG17,AH15,AH17,AI15,AI17,AJ15,AJ17,AK15,AK17,AL15,AL17,AM15,AM17,AN15,AN17,AO15,AO17,AP15,AP17,AQ15,AQ17)</f>
        <v/>
      </c>
      <c r="BG15" t="str">
        <f t="shared" ref="BG15" si="12">CONCATENATE(AR15,AR17,AS15,AS17,AT15,AT17,AU15,AU17,AV15,AV17,AW15,AW17,AX15,AX17,AY15,AY17,AZ15,AZ17,BA15,BA17,BB15,BB17,BC15,BC17,BD15,BD17,BE15,BE17)</f>
        <v/>
      </c>
    </row>
    <row r="16" spans="1:59">
      <c r="A16" s="394"/>
      <c r="B16" s="5">
        <v>0.54166666666666696</v>
      </c>
      <c r="C16" s="6" t="str">
        <f>CONCATENATE(BF16,BG16)</f>
        <v/>
      </c>
      <c r="D16" s="9" t="str">
        <f>IF(IFERROR(SEARCH(Kişisel!$A$1,Program!D18),FALSE),D$2&amp;"-"&amp;Program!D17&amp;"/ ","")</f>
        <v/>
      </c>
      <c r="E16" s="9" t="str">
        <f>IF(IFERROR(SEARCH(Kişisel!$A$1,Program!E18),FALSE),E$2&amp;"-"&amp;Program!E17&amp;"/ ","")</f>
        <v/>
      </c>
      <c r="F16" s="9" t="str">
        <f>IF(IFERROR(SEARCH(Kişisel!$A$1,Program!F18),FALSE),F$2&amp;"-"&amp;Program!F17&amp;"/ ","")</f>
        <v/>
      </c>
      <c r="G16" s="9" t="str">
        <f>IF(IFERROR(SEARCH(Kişisel!$A$1,Program!G18),FALSE),G$2&amp;"-"&amp;Program!G17&amp;"/ ","")</f>
        <v/>
      </c>
      <c r="H16" s="9" t="str">
        <f>IF(IFERROR(SEARCH(Kişisel!$A$1,Program!H18),FALSE),H$2&amp;"-"&amp;Program!H17&amp;"/ ","")</f>
        <v/>
      </c>
      <c r="I16" s="9" t="str">
        <f>IF(IFERROR(SEARCH(Kişisel!$A$1,Program!I18),FALSE),I$2&amp;"-"&amp;Program!I17&amp;"/ ","")</f>
        <v/>
      </c>
      <c r="J16" s="9" t="str">
        <f>IF(IFERROR(SEARCH(Kişisel!$A$1,Program!J18),FALSE),J$2&amp;"-"&amp;Program!J17&amp;"/ ","")</f>
        <v/>
      </c>
      <c r="K16" s="9" t="str">
        <f>IF(IFERROR(SEARCH(Kişisel!$A$1,Program!K18),FALSE),K$2&amp;"-"&amp;Program!K17&amp;"/ ","")</f>
        <v/>
      </c>
      <c r="L16" s="9" t="str">
        <f>IF(IFERROR(SEARCH(Kişisel!$A$1,Program!L18),FALSE),L$2&amp;"-"&amp;Program!L17&amp;"/ ","")</f>
        <v/>
      </c>
      <c r="M16" s="9" t="str">
        <f>IF(IFERROR(SEARCH(Kişisel!$A$1,Program!M18),FALSE),M$2&amp;"-"&amp;Program!M17&amp;"/ ","")</f>
        <v/>
      </c>
      <c r="N16" s="9" t="str">
        <f>IF(IFERROR(SEARCH(Kişisel!$A$1,Program!N18),FALSE),N$2&amp;"-"&amp;Program!N17&amp;"/ ","")</f>
        <v/>
      </c>
      <c r="O16" s="9" t="str">
        <f>IF(IFERROR(SEARCH(Kişisel!$A$1,Program!O18),FALSE),O$2&amp;"-"&amp;Program!O17&amp;"/ ","")</f>
        <v/>
      </c>
      <c r="P16" s="9" t="str">
        <f>IF(IFERROR(SEARCH(Kişisel!$A$1,Program!P18),FALSE),P$2&amp;"-"&amp;Program!P17&amp;"/ ","")</f>
        <v/>
      </c>
      <c r="Q16" s="9" t="str">
        <f>IF(IFERROR(SEARCH(Kişisel!$A$1,Program!Q18),FALSE),Q$2&amp;"-"&amp;Program!Q17&amp;"/ ","")</f>
        <v/>
      </c>
      <c r="R16" s="9" t="str">
        <f>IF(IFERROR(SEARCH(Kişisel!$A$1,Program!R18),FALSE),R$2&amp;"-"&amp;Program!R17&amp;"/ ","")</f>
        <v/>
      </c>
      <c r="S16" s="9" t="str">
        <f>IF(IFERROR(SEARCH(Kişisel!$A$1,Program!S18),FALSE),S$2&amp;"-"&amp;Program!S17&amp;"/ ","")</f>
        <v/>
      </c>
      <c r="T16" s="9" t="str">
        <f>IF(IFERROR(SEARCH(Kişisel!$A$1,Program!T18),FALSE),T$2&amp;"-"&amp;Program!T17&amp;"/ ","")</f>
        <v/>
      </c>
      <c r="U16" s="9" t="str">
        <f>IF(IFERROR(SEARCH(Kişisel!$A$1,Program!U18),FALSE),U$2&amp;"-"&amp;Program!U17&amp;"/ ","")</f>
        <v/>
      </c>
      <c r="V16" s="9" t="str">
        <f>IF(IFERROR(SEARCH(Kişisel!$A$1,Program!V18),FALSE),V$2&amp;"-"&amp;Program!V17&amp;"/ ","")</f>
        <v/>
      </c>
      <c r="W16" s="9" t="str">
        <f>IF(IFERROR(SEARCH(Kişisel!$A$1,Program!W18),FALSE),W$2&amp;"-"&amp;Program!W17&amp;"/ ","")</f>
        <v/>
      </c>
      <c r="X16" s="9" t="str">
        <f>IF(IFERROR(SEARCH(Kişisel!$A$1,Program!X18),FALSE),X$2&amp;"-"&amp;Program!X17&amp;"/ ","")</f>
        <v/>
      </c>
      <c r="Y16" s="9" t="str">
        <f>IF(IFERROR(SEARCH(Kişisel!$A$1,Program!Y18),FALSE),Y$2&amp;"-"&amp;Program!Y17&amp;"/ ","")</f>
        <v/>
      </c>
      <c r="Z16" s="9" t="str">
        <f>IF(IFERROR(SEARCH(Kişisel!$A$1,Program!Z18),FALSE),Z$2&amp;"-"&amp;Program!Z17&amp;"/ ","")</f>
        <v/>
      </c>
      <c r="AA16" s="9" t="str">
        <f>IF(IFERROR(SEARCH(Kişisel!$A$1,Program!AA18),FALSE),AA$2&amp;"-"&amp;Program!AA17&amp;"/ ","")</f>
        <v/>
      </c>
      <c r="AB16" s="9" t="str">
        <f>IF(IFERROR(SEARCH(Kişisel!$A$1,Program!AB18),FALSE),AB$2&amp;"-"&amp;Program!AB17&amp;"/ ","")</f>
        <v/>
      </c>
      <c r="AC16" s="9" t="str">
        <f>IF(IFERROR(SEARCH(Kişisel!$A$1,Program!AC18),FALSE),AC$2&amp;"-"&amp;Program!AC17&amp;"/ ","")</f>
        <v/>
      </c>
      <c r="AD16" s="9" t="str">
        <f>IF(IFERROR(SEARCH(Kişisel!$A$1,Program!AD18),FALSE),AD$2&amp;"-"&amp;Program!AD17&amp;"/ ","")</f>
        <v/>
      </c>
      <c r="AE16" s="9" t="str">
        <f>IF(IFERROR(SEARCH(Kişisel!$A$1,Program!AE18),FALSE),AE$2&amp;"-"&amp;Program!AE17&amp;"/ ","")</f>
        <v/>
      </c>
      <c r="AF16" s="9" t="str">
        <f>IF(IFERROR(SEARCH(Kişisel!$A$1,Program!AF18),FALSE),AF$2&amp;"-"&amp;Program!AF17&amp;"/ ","")</f>
        <v/>
      </c>
      <c r="AG16" s="9" t="str">
        <f>IF(IFERROR(SEARCH(Kişisel!$A$1,Program!AG18),FALSE),AG$2&amp;"-"&amp;Program!AG17&amp;"/ ","")</f>
        <v/>
      </c>
      <c r="AH16" s="9" t="str">
        <f>IF(IFERROR(SEARCH(Kişisel!$A$1,Program!AH18),FALSE),AH$2&amp;"-"&amp;Program!AH17&amp;"/ ","")</f>
        <v/>
      </c>
      <c r="AI16" s="9" t="str">
        <f>IF(IFERROR(SEARCH(Kişisel!$A$1,Program!AI18),FALSE),AI$2&amp;"-"&amp;Program!AI17&amp;"/ ","")</f>
        <v/>
      </c>
      <c r="AJ16" s="9" t="str">
        <f>IF(IFERROR(SEARCH(Kişisel!$A$1,Program!AJ18),FALSE),AJ$2&amp;"-"&amp;Program!AJ17&amp;"/ ","")</f>
        <v/>
      </c>
      <c r="AK16" s="9" t="str">
        <f>IF(IFERROR(SEARCH(Kişisel!$A$1,Program!AK18),FALSE),AK$2&amp;"-"&amp;Program!AK17&amp;"/ ","")</f>
        <v/>
      </c>
      <c r="AL16" s="9" t="str">
        <f>IF(IFERROR(SEARCH(Kişisel!$A$1,Program!AL18),FALSE),AL$2&amp;"-"&amp;Program!AL17&amp;"/ ","")</f>
        <v/>
      </c>
      <c r="AM16" s="9" t="str">
        <f>IF(IFERROR(SEARCH(Kişisel!$A$1,Program!AM18),FALSE),AM$2&amp;"-"&amp;Program!AM17&amp;"/ ","")</f>
        <v/>
      </c>
      <c r="AN16" s="9" t="str">
        <f>IF(IFERROR(SEARCH(Kişisel!$A$1,Program!AN18),FALSE),AN$2&amp;"-"&amp;Program!AN17&amp;"/ ","")</f>
        <v/>
      </c>
      <c r="AO16" s="9" t="str">
        <f>IF(IFERROR(SEARCH(Kişisel!$A$1,Program!AO18),FALSE),AO$2&amp;"-"&amp;Program!AO17&amp;"/ ","")</f>
        <v/>
      </c>
      <c r="AP16" s="9" t="str">
        <f>IF(IFERROR(SEARCH(Kişisel!$A$1,Program!AP18),FALSE),AP$2&amp;"-"&amp;Program!AP17&amp;"/ ","")</f>
        <v/>
      </c>
      <c r="AQ16" s="9" t="str">
        <f>IF(IFERROR(SEARCH(Kişisel!$A$1,Program!AQ18),FALSE),AQ$2&amp;"-"&amp;Program!AQ17&amp;"/ ","")</f>
        <v/>
      </c>
      <c r="AR16" s="9" t="str">
        <f>IF(IFERROR(SEARCH(Kişisel!$A$1,Program!AR18),FALSE),AR$2&amp;"-"&amp;Program!AR17&amp;"/ ","")</f>
        <v/>
      </c>
      <c r="AS16" s="9" t="str">
        <f>IF(IFERROR(SEARCH(Kişisel!$A$1,Program!AS18),FALSE),AS$2&amp;"-"&amp;Program!AS17&amp;"/ ","")</f>
        <v/>
      </c>
      <c r="AT16" s="9" t="str">
        <f>IF(IFERROR(SEARCH(Kişisel!$A$1,Program!AT18),FALSE),AT$2&amp;"-"&amp;Program!AT17&amp;"/ ","")</f>
        <v/>
      </c>
      <c r="AU16" s="9" t="str">
        <f>IF(IFERROR(SEARCH(Kişisel!$A$1,Program!AU18),FALSE),AU$2&amp;"-"&amp;Program!AU17&amp;"/ ","")</f>
        <v/>
      </c>
      <c r="AV16" s="9" t="str">
        <f>IF(IFERROR(SEARCH(Kişisel!$A$1,Program!AV18),FALSE),AV$2&amp;"-"&amp;Program!AV17&amp;"/ ","")</f>
        <v/>
      </c>
      <c r="AW16" s="9" t="str">
        <f>IF(IFERROR(SEARCH(Kişisel!$A$1,Program!AW18),FALSE),AW$2&amp;"-"&amp;Program!AW17&amp;"/ ","")</f>
        <v/>
      </c>
      <c r="AX16" s="9" t="str">
        <f>IF(IFERROR(SEARCH(Kişisel!$A$1,Program!AX18),FALSE),AX$2&amp;"-"&amp;Program!AX17&amp;"/ ","")</f>
        <v/>
      </c>
      <c r="AY16" s="9" t="str">
        <f>IF(IFERROR(SEARCH(Kişisel!$A$1,Program!AY18),FALSE),AY$2&amp;"-"&amp;Program!AY17&amp;"/ ","")</f>
        <v/>
      </c>
      <c r="AZ16" s="9" t="str">
        <f>IF(IFERROR(SEARCH(Kişisel!$A$1,Program!AZ18),FALSE),AZ$2&amp;"-"&amp;Program!AZ17&amp;"/ ","")</f>
        <v/>
      </c>
      <c r="BA16" s="9" t="str">
        <f>IF(IFERROR(SEARCH(Kişisel!$A$1,Program!BA18),FALSE),BA$2&amp;"-"&amp;Program!BA17&amp;"/ ","")</f>
        <v/>
      </c>
      <c r="BB16" s="9" t="str">
        <f>IF(IFERROR(SEARCH(Kişisel!$A$1,Program!BB18),FALSE),BB$2&amp;"-"&amp;Program!BB17&amp;"/ ","")</f>
        <v/>
      </c>
      <c r="BC16" s="9" t="str">
        <f>IF(IFERROR(SEARCH(Kişisel!$A$1,Program!BC18),FALSE),BC$2&amp;"-"&amp;Program!BC17&amp;"/ ","")</f>
        <v/>
      </c>
      <c r="BD16" s="9" t="str">
        <f>IF(IFERROR(SEARCH(Kişisel!$A$1,Program!BD18),FALSE),BD$2&amp;"-"&amp;Program!BD17&amp;"/ ","")</f>
        <v/>
      </c>
      <c r="BE16" s="9" t="str">
        <f>IF(IFERROR(SEARCH(Kişisel!$A$1,Program!BE18),FALSE),BE$2&amp;"-"&amp;Program!BE17&amp;"/ ","")</f>
        <v/>
      </c>
      <c r="BF16" t="str">
        <f>CONCATENATE(D16,D18,E16,E18,F16,F18,G16,G18,H16,H18,I16,I18,J16,J18,K16,K18,L16,L18,M16,M18,N16,N18,O16,O18,P16,P18,Q16,Q18,R16,R18,S16,S18,T16,T18,U16,U18,V16,V18,W16,W18,X16,X18,Y16,Y18,Z16,Z18,AA16,AA18,AB16,AB18,AC16,AC18,AD16,AD18,AE16,AE18,AF16,AF18,AG16,AG18,AH16,AH18,AI16,AI18,AJ16,AJ18,AK16,AK18,AL16,AL18,AM16,AM18,AN16,AN18,AO16,AO18,AP16,AP18,AQ16,AQ18)</f>
        <v/>
      </c>
      <c r="BG16" t="str">
        <f>CONCATENATE(AR16,AR18,AS16,AS18,AT16,AT18,AU16,AU18,AV16,AV18,AW16,AW18,AX16,AX18,AY16,AY18,AZ16,AZ18,BA16,BA18,BB16,BB18,BC16,BC18,BD16,BD18,BE16,BE18)</f>
        <v/>
      </c>
    </row>
    <row r="17" spans="1:59">
      <c r="A17" s="394"/>
      <c r="B17" s="5"/>
      <c r="C17" s="6" t="str">
        <f>CONCATENATE(BF17,BG17)</f>
        <v/>
      </c>
      <c r="D17" t="str">
        <f>IF(AND(Program!D17&lt;&gt;"",OR(Kişisel!$C$1=Program!D19,AND(Program!D19="",Program!D$3=Kişisel!$C$1))),CONCATENATE(D$2,"-",Program!D17," "),"")</f>
        <v/>
      </c>
      <c r="E17" t="str">
        <f>IF(AND(Program!E17&lt;&gt;"",OR(Kişisel!$C$1=Program!E19,AND(Program!E19="",Program!E$3=Kişisel!$C$1))),CONCATENATE(E$2,"-",Program!E17," "),"")</f>
        <v/>
      </c>
      <c r="F17" t="str">
        <f>IF(AND(Program!F17&lt;&gt;"",OR(Kişisel!$C$1=Program!F19,AND(Program!F19="",Program!F$3=Kişisel!$C$1))),CONCATENATE(F$2,"-",Program!F17," "),"")</f>
        <v/>
      </c>
      <c r="G17" t="str">
        <f>IF(AND(Program!G17&lt;&gt;"",OR(Kişisel!$C$1=Program!G19,AND(Program!G19="",Program!G$3=Kişisel!$C$1))),CONCATENATE(G$2,"-",Program!G17," "),"")</f>
        <v/>
      </c>
      <c r="H17" t="str">
        <f>IF(AND(Program!H17&lt;&gt;"",OR(Kişisel!$C$1=Program!H19,AND(Program!H19="",Program!H$3=Kişisel!$C$1))),CONCATENATE(H$2,"-",Program!H17," "),"")</f>
        <v/>
      </c>
      <c r="I17" t="str">
        <f>IF(AND(Program!I17&lt;&gt;"",OR(Kişisel!$C$1=Program!I19,AND(Program!I19="",Program!I$3=Kişisel!$C$1))),CONCATENATE(I$2,"-",Program!I17," "),"")</f>
        <v/>
      </c>
      <c r="J17" t="str">
        <f>IF(AND(Program!J17&lt;&gt;"",OR(Kişisel!$C$1=Program!J19,AND(Program!J19="",Program!J$3=Kişisel!$C$1))),CONCATENATE(J$2,"-",Program!J17," "),"")</f>
        <v/>
      </c>
      <c r="K17" t="str">
        <f>IF(AND(Program!K17&lt;&gt;"",OR(Kişisel!$C$1=Program!K19,AND(Program!K19="",Program!K$3=Kişisel!$C$1))),CONCATENATE(K$2,"-",Program!K17," "),"")</f>
        <v/>
      </c>
      <c r="L17" t="str">
        <f>IF(AND(Program!L17&lt;&gt;"",OR(Kişisel!$C$1=Program!L19,AND(Program!L19="",Program!L$3=Kişisel!$C$1))),CONCATENATE(L$2,"-",Program!L17," "),"")</f>
        <v/>
      </c>
      <c r="M17" t="str">
        <f>IF(AND(Program!M17&lt;&gt;"",OR(Kişisel!$C$1=Program!M19,AND(Program!M19="",Program!M$3=Kişisel!$C$1))),CONCATENATE(M$2,"-",Program!M17," "),"")</f>
        <v/>
      </c>
      <c r="N17" t="str">
        <f>IF(AND(Program!N17&lt;&gt;"",OR(Kişisel!$C$1=Program!N19,AND(Program!N19="",Program!N$3=Kişisel!$C$1))),CONCATENATE(N$2,"-",Program!N17," "),"")</f>
        <v/>
      </c>
      <c r="O17" t="str">
        <f>IF(AND(Program!O17&lt;&gt;"",OR(Kişisel!$C$1=Program!O19,AND(Program!O19="",Program!O$3=Kişisel!$C$1))),CONCATENATE(O$2,"-",Program!O17," "),"")</f>
        <v/>
      </c>
      <c r="P17" t="str">
        <f>IF(AND(Program!P17&lt;&gt;"",OR(Kişisel!$C$1=Program!P19,AND(Program!P19="",Program!P$3=Kişisel!$C$1))),CONCATENATE(P$2,"-",Program!P17," "),"")</f>
        <v/>
      </c>
      <c r="Q17" t="str">
        <f>IF(AND(Program!Q17&lt;&gt;"",OR(Kişisel!$C$1=Program!Q19,AND(Program!Q19="",Program!Q$3=Kişisel!$C$1))),CONCATENATE(Q$2,"-",Program!Q17," "),"")</f>
        <v/>
      </c>
      <c r="R17" t="str">
        <f>IF(AND(Program!R17&lt;&gt;"",OR(Kişisel!$C$1=Program!R19,AND(Program!R19="",Program!R$3=Kişisel!$C$1))),CONCATENATE(R$2,"-",Program!R17," "),"")</f>
        <v/>
      </c>
      <c r="S17" t="str">
        <f>IF(AND(Program!S17&lt;&gt;"",OR(Kişisel!$C$1=Program!S19,AND(Program!S19="",Program!S$3=Kişisel!$C$1))),CONCATENATE(S$2,"-",Program!S17," "),"")</f>
        <v/>
      </c>
      <c r="T17" t="str">
        <f>IF(AND(Program!T17&lt;&gt;"",OR(Kişisel!$C$1=Program!T19,AND(Program!T19="",Program!T$3=Kişisel!$C$1))),CONCATENATE(T$2,"-",Program!T17," "),"")</f>
        <v/>
      </c>
      <c r="U17" t="str">
        <f>IF(AND(Program!U17&lt;&gt;"",OR(Kişisel!$C$1=Program!U19,AND(Program!U19="",Program!U$3=Kişisel!$C$1))),CONCATENATE(U$2,"-",Program!U17," "),"")</f>
        <v/>
      </c>
      <c r="V17" t="str">
        <f>IF(AND(Program!V17&lt;&gt;"",OR(Kişisel!$C$1=Program!V19,AND(Program!V19="",Program!V$3=Kişisel!$C$1))),CONCATENATE(V$2,"-",Program!V17," "),"")</f>
        <v/>
      </c>
      <c r="W17" t="str">
        <f>IF(AND(Program!W17&lt;&gt;"",OR(Kişisel!$C$1=Program!W19,AND(Program!W19="",Program!W$3=Kişisel!$C$1))),CONCATENATE(W$2,"-",Program!W17," "),"")</f>
        <v/>
      </c>
      <c r="X17" t="str">
        <f>IF(AND(Program!X17&lt;&gt;"",OR(Kişisel!$C$1=Program!X19,AND(Program!X19="",Program!X$3=Kişisel!$C$1))),CONCATENATE(X$2,"-",Program!X17," "),"")</f>
        <v/>
      </c>
      <c r="Y17" t="str">
        <f>IF(AND(Program!Y17&lt;&gt;"",OR(Kişisel!$C$1=Program!Y19,AND(Program!Y19="",Program!Y$3=Kişisel!$C$1))),CONCATENATE(Y$2,"-",Program!Y17," "),"")</f>
        <v/>
      </c>
      <c r="Z17" t="str">
        <f>IF(AND(Program!Z17&lt;&gt;"",OR(Kişisel!$C$1=Program!Z19,AND(Program!Z19="",Program!Z$3=Kişisel!$C$1))),CONCATENATE(Z$2,"-",Program!Z17," "),"")</f>
        <v/>
      </c>
      <c r="AA17" t="str">
        <f>IF(AND(Program!AA17&lt;&gt;"",OR(Kişisel!$C$1=Program!AA19,AND(Program!AA19="",Program!AA$3=Kişisel!$C$1))),CONCATENATE(AA$2,"-",Program!AA17," "),"")</f>
        <v/>
      </c>
      <c r="AB17" t="str">
        <f>IF(AND(Program!AB17&lt;&gt;"",OR(Kişisel!$C$1=Program!AB19,AND(Program!AB19="",Program!AB$3=Kişisel!$C$1))),CONCATENATE(AB$2,"-",Program!AB17," "),"")</f>
        <v/>
      </c>
      <c r="AC17" t="str">
        <f>IF(AND(Program!AC17&lt;&gt;"",OR(Kişisel!$C$1=Program!AC19,AND(Program!AC19="",Program!AC$3=Kişisel!$C$1))),CONCATENATE(AC$2,"-",Program!AC17," "),"")</f>
        <v/>
      </c>
      <c r="AD17" t="str">
        <f>IF(AND(Program!AD17&lt;&gt;"",OR(Kişisel!$C$1=Program!AD19,AND(Program!AD19="",Program!AD$3=Kişisel!$C$1))),CONCATENATE(AD$2,"-",Program!AD17," "),"")</f>
        <v/>
      </c>
      <c r="AE17" t="str">
        <f>IF(AND(Program!AE17&lt;&gt;"",OR(Kişisel!$C$1=Program!AE19,AND(Program!AE19="",Program!AE$3=Kişisel!$C$1))),CONCATENATE(AE$2,"-",Program!AE17," "),"")</f>
        <v/>
      </c>
      <c r="AF17" t="str">
        <f>IF(AND(Program!AF17&lt;&gt;"",OR(Kişisel!$C$1=Program!AF19,AND(Program!AF19="",Program!AF$3=Kişisel!$C$1))),CONCATENATE(AF$2,"-",Program!AF17," "),"")</f>
        <v/>
      </c>
      <c r="AG17" t="str">
        <f>IF(AND(Program!AG17&lt;&gt;"",OR(Kişisel!$C$1=Program!AG19,AND(Program!AG19="",Program!AG$3=Kişisel!$C$1))),CONCATENATE(AG$2,"-",Program!AG17," "),"")</f>
        <v/>
      </c>
      <c r="AH17" t="str">
        <f>IF(AND(Program!AH17&lt;&gt;"",OR(Kişisel!$C$1=Program!AH19,AND(Program!AH19="",Program!AH$3=Kişisel!$C$1))),CONCATENATE(AH$2,"-",Program!AH17," "),"")</f>
        <v/>
      </c>
      <c r="AI17" t="str">
        <f>IF(AND(Program!AI17&lt;&gt;"",OR(Kişisel!$C$1=Program!AI19,AND(Program!AI19="",Program!AI$3=Kişisel!$C$1))),CONCATENATE(AI$2,"-",Program!AI17," "),"")</f>
        <v/>
      </c>
      <c r="AJ17" t="str">
        <f>IF(AND(Program!AJ17&lt;&gt;"",OR(Kişisel!$C$1=Program!AJ19,AND(Program!AJ19="",Program!AJ$3=Kişisel!$C$1))),CONCATENATE(AJ$2,"-",Program!AJ17," "),"")</f>
        <v/>
      </c>
      <c r="AK17" t="str">
        <f>IF(AND(Program!AK17&lt;&gt;"",OR(Kişisel!$C$1=Program!AK19,AND(Program!AK19="",Program!AK$3=Kişisel!$C$1))),CONCATENATE(AK$2,"-",Program!AK17," "),"")</f>
        <v/>
      </c>
      <c r="AL17" t="str">
        <f>IF(AND(Program!AL17&lt;&gt;"",OR(Kişisel!$C$1=Program!AL19,AND(Program!AL19="",Program!AL$3=Kişisel!$C$1))),CONCATENATE(AL$2,"-",Program!AL17," "),"")</f>
        <v/>
      </c>
      <c r="AM17" t="str">
        <f>IF(AND(Program!AM17&lt;&gt;"",OR(Kişisel!$C$1=Program!AM19,AND(Program!AM19="",Program!AM$3=Kişisel!$C$1))),CONCATENATE(AM$2,"-",Program!AM17," "),"")</f>
        <v/>
      </c>
      <c r="AN17" t="str">
        <f>IF(AND(Program!AN17&lt;&gt;"",OR(Kişisel!$C$1=Program!AN19,AND(Program!AN19="",Program!AN$3=Kişisel!$C$1))),CONCATENATE(AN$2,"-",Program!AN17," "),"")</f>
        <v/>
      </c>
      <c r="AO17" t="str">
        <f>IF(AND(Program!AO17&lt;&gt;"",OR(Kişisel!$C$1=Program!AO19,AND(Program!AO19="",Program!AO$3=Kişisel!$C$1))),CONCATENATE(AO$2,"-",Program!AO17," "),"")</f>
        <v/>
      </c>
      <c r="AP17" t="str">
        <f>IF(AND(Program!AP17&lt;&gt;"",OR(Kişisel!$C$1=Program!AP19,AND(Program!AP19="",Program!AP$3=Kişisel!$C$1))),CONCATENATE(AP$2,"-",Program!AP17," "),"")</f>
        <v/>
      </c>
      <c r="AQ17" t="str">
        <f>IF(AND(Program!AQ17&lt;&gt;"",OR(Kişisel!$C$1=Program!AQ19,AND(Program!AQ19="",Program!AQ$3=Kişisel!$C$1))),CONCATENATE(AQ$2,"-",Program!AQ17," "),"")</f>
        <v/>
      </c>
      <c r="AR17" t="str">
        <f>IF(AND(Program!AR17&lt;&gt;"",OR(Kişisel!$C$1=Program!AR19,AND(Program!AR19="",Program!AR$3=Kişisel!$C$1))),CONCATENATE(AR$2,"-",Program!AR17," "),"")</f>
        <v/>
      </c>
      <c r="AS17" t="str">
        <f>IF(AND(Program!AS17&lt;&gt;"",OR(Kişisel!$C$1=Program!AS19,AND(Program!AS19="",Program!AS$3=Kişisel!$C$1))),CONCATENATE(AS$2,"-",Program!AS17," "),"")</f>
        <v/>
      </c>
      <c r="AT17" t="str">
        <f>IF(AND(Program!AT17&lt;&gt;"",OR(Kişisel!$C$1=Program!AT19,AND(Program!AT19="",Program!AT$3=Kişisel!$C$1))),CONCATENATE(AT$2,"-",Program!AT17," "),"")</f>
        <v/>
      </c>
      <c r="AU17" t="str">
        <f>IF(AND(Program!AU17&lt;&gt;"",OR(Kişisel!$C$1=Program!AU19,AND(Program!AU19="",Program!AU$3=Kişisel!$C$1))),CONCATENATE(AU$2,"-",Program!AU17," "),"")</f>
        <v/>
      </c>
      <c r="AV17" t="str">
        <f>IF(AND(Program!AV17&lt;&gt;"",OR(Kişisel!$C$1=Program!AV19,AND(Program!AV19="",Program!AV$3=Kişisel!$C$1))),CONCATENATE(AV$2,"-",Program!AV17," "),"")</f>
        <v/>
      </c>
      <c r="AW17" t="str">
        <f>IF(AND(Program!AW17&lt;&gt;"",OR(Kişisel!$C$1=Program!AW19,AND(Program!AW19="",Program!AW$3=Kişisel!$C$1))),CONCATENATE(AW$2,"-",Program!AW17," "),"")</f>
        <v/>
      </c>
      <c r="AX17" t="str">
        <f>IF(AND(Program!AX17&lt;&gt;"",OR(Kişisel!$C$1=Program!AX19,AND(Program!AX19="",Program!AX$3=Kişisel!$C$1))),CONCATENATE(AX$2,"-",Program!AX17," "),"")</f>
        <v/>
      </c>
      <c r="AY17" t="str">
        <f>IF(AND(Program!AY17&lt;&gt;"",OR(Kişisel!$C$1=Program!AY19,AND(Program!AY19="",Program!AY$3=Kişisel!$C$1))),CONCATENATE(AY$2,"-",Program!AY17," "),"")</f>
        <v/>
      </c>
      <c r="AZ17" t="str">
        <f>IF(AND(Program!AZ17&lt;&gt;"",OR(Kişisel!$C$1=Program!AZ19,AND(Program!AZ19="",Program!AZ$3=Kişisel!$C$1))),CONCATENATE(AZ$2,"-",Program!AZ17," "),"")</f>
        <v/>
      </c>
      <c r="BA17" t="str">
        <f>IF(AND(Program!BA17&lt;&gt;"",OR(Kişisel!$C$1=Program!BA19,AND(Program!BA19="",Program!BA$3=Kişisel!$C$1))),CONCATENATE(BA$2,"-",Program!BA17," "),"")</f>
        <v/>
      </c>
      <c r="BB17" t="str">
        <f>IF(AND(Program!BB17&lt;&gt;"",OR(Kişisel!$C$1=Program!BB19,AND(Program!BB19="",Program!BB$3=Kişisel!$C$1))),CONCATENATE(BB$2,"-",Program!BB17," "),"")</f>
        <v/>
      </c>
      <c r="BC17" t="str">
        <f>IF(AND(Program!BC17&lt;&gt;"",OR(Kişisel!$C$1=Program!BC19,AND(Program!BC19="",Program!BC$3=Kişisel!$C$1))),CONCATENATE(BC$2,"-",Program!BC17," "),"")</f>
        <v/>
      </c>
      <c r="BD17" t="str">
        <f>IF(AND(Program!BD17&lt;&gt;"",OR(Kişisel!$C$1=Program!BD19,AND(Program!BD19="",Program!BD$3=Kişisel!$C$1))),CONCATENATE(BD$2,"-",Program!BD17," "),"")</f>
        <v/>
      </c>
      <c r="BE17" t="str">
        <f>IF(AND(Program!BE17&lt;&gt;"",OR(Kişisel!$C$1=Program!BE19,AND(Program!BE19="",Program!BE$3=Kişisel!$C$1))),CONCATENATE(BE$2,"-",Program!BE17," "),"")</f>
        <v/>
      </c>
      <c r="BF17" t="str">
        <f>CONCATENATE(D17,E17,F17,G17,H17,I17,J17,K17,L17,M17,N17,O17,P17,Q17,R17,S17,T17,U17,V17,W17,X17,Y17,Z17,AA17,AB17,AC17,AD17,AE17,AF17,AG17,AH17,AI17,AJ17,AK17,AL17,AM17,AN17,AO17,AP17,AQ17,)</f>
        <v/>
      </c>
      <c r="BG17" t="str">
        <f>CONCATENATE(AR17,AS17,AT17,AU17,AV17,AW17,AX17,AY17,AZ17,BA17,BB17,BC17,BD17,BE17,)</f>
        <v/>
      </c>
    </row>
    <row r="18" spans="1:59">
      <c r="A18" s="394"/>
      <c r="B18" s="5"/>
      <c r="D18" s="29" t="str">
        <f>IF(D16&lt;&gt;"",IF(Program!D19&lt;&gt;"","("&amp;Program!D19&amp;")","("&amp;Program!D$3&amp;")"),"")</f>
        <v/>
      </c>
      <c r="E18" s="29" t="str">
        <f>IF(E16&lt;&gt;"",IF(Program!E19&lt;&gt;"","("&amp;Program!E19&amp;")","("&amp;Program!E$3&amp;")"),"")</f>
        <v/>
      </c>
      <c r="F18" s="29" t="str">
        <f>IF(F16&lt;&gt;"",IF(Program!F19&lt;&gt;"","("&amp;Program!F19&amp;")","("&amp;Program!F$3&amp;")"),"")</f>
        <v/>
      </c>
      <c r="G18" s="29" t="str">
        <f>IF(G16&lt;&gt;"",IF(Program!G19&lt;&gt;"","("&amp;Program!G19&amp;")","("&amp;Program!G$3&amp;")"),"")</f>
        <v/>
      </c>
      <c r="H18" s="29" t="str">
        <f>IF(H16&lt;&gt;"",IF(Program!H19&lt;&gt;"","("&amp;Program!H19&amp;")","("&amp;Program!H$3&amp;")"),"")</f>
        <v/>
      </c>
      <c r="I18" s="29" t="str">
        <f>IF(I16&lt;&gt;"",IF(Program!I19&lt;&gt;"","("&amp;Program!I19&amp;")","("&amp;Program!I$3&amp;")"),"")</f>
        <v/>
      </c>
      <c r="J18" s="29" t="str">
        <f>IF(J16&lt;&gt;"",IF(Program!J19&lt;&gt;"","("&amp;Program!J19&amp;")","("&amp;Program!J$3&amp;")"),"")</f>
        <v/>
      </c>
      <c r="K18" s="29" t="str">
        <f>IF(K16&lt;&gt;"",IF(Program!K19&lt;&gt;"","("&amp;Program!K19&amp;")","("&amp;Program!K$3&amp;")"),"")</f>
        <v/>
      </c>
      <c r="L18" s="29" t="str">
        <f>IF(L16&lt;&gt;"",IF(Program!L19&lt;&gt;"","("&amp;Program!L19&amp;")","("&amp;Program!L$3&amp;")"),"")</f>
        <v/>
      </c>
      <c r="M18" s="29" t="str">
        <f>IF(M16&lt;&gt;"",IF(Program!M19&lt;&gt;"","("&amp;Program!M19&amp;")","("&amp;Program!M$3&amp;")"),"")</f>
        <v/>
      </c>
      <c r="N18" s="29" t="str">
        <f>IF(N16&lt;&gt;"",IF(Program!N19&lt;&gt;"","("&amp;Program!N19&amp;")","("&amp;Program!N$3&amp;")"),"")</f>
        <v/>
      </c>
      <c r="O18" s="29" t="str">
        <f>IF(O16&lt;&gt;"",IF(Program!O19&lt;&gt;"","("&amp;Program!O19&amp;")","("&amp;Program!O$3&amp;")"),"")</f>
        <v/>
      </c>
      <c r="P18" s="29" t="str">
        <f>IF(P16&lt;&gt;"",IF(Program!P19&lt;&gt;"","("&amp;Program!P19&amp;")","("&amp;Program!P$3&amp;")"),"")</f>
        <v/>
      </c>
      <c r="Q18" s="29" t="str">
        <f>IF(Q16&lt;&gt;"",IF(Program!Q19&lt;&gt;"","("&amp;Program!Q19&amp;")","("&amp;Program!Q$3&amp;")"),"")</f>
        <v/>
      </c>
      <c r="R18" s="29" t="str">
        <f>IF(R16&lt;&gt;"",IF(Program!R19&lt;&gt;"","("&amp;Program!R19&amp;")","("&amp;Program!R$3&amp;")"),"")</f>
        <v/>
      </c>
      <c r="S18" s="29" t="str">
        <f>IF(S16&lt;&gt;"",IF(Program!S19&lt;&gt;"","("&amp;Program!S19&amp;")","("&amp;Program!S$3&amp;")"),"")</f>
        <v/>
      </c>
      <c r="T18" s="29" t="str">
        <f>IF(T16&lt;&gt;"",IF(Program!T19&lt;&gt;"","("&amp;Program!T19&amp;")","("&amp;Program!T$3&amp;")"),"")</f>
        <v/>
      </c>
      <c r="U18" s="29" t="str">
        <f>IF(U16&lt;&gt;"",IF(Program!U19&lt;&gt;"","("&amp;Program!U19&amp;")","("&amp;Program!U$3&amp;")"),"")</f>
        <v/>
      </c>
      <c r="V18" s="29" t="str">
        <f>IF(V16&lt;&gt;"",IF(Program!V19&lt;&gt;"","("&amp;Program!V19&amp;")","("&amp;Program!V$3&amp;")"),"")</f>
        <v/>
      </c>
      <c r="W18" s="29" t="str">
        <f>IF(W16&lt;&gt;"",IF(Program!W19&lt;&gt;"","("&amp;Program!W19&amp;")","("&amp;Program!W$3&amp;")"),"")</f>
        <v/>
      </c>
      <c r="X18" s="29" t="str">
        <f>IF(X16&lt;&gt;"",IF(Program!X19&lt;&gt;"","("&amp;Program!X19&amp;")","("&amp;Program!X$3&amp;")"),"")</f>
        <v/>
      </c>
      <c r="Y18" s="29" t="str">
        <f>IF(Y16&lt;&gt;"",IF(Program!Y19&lt;&gt;"","("&amp;Program!Y19&amp;")","("&amp;Program!Y$3&amp;")"),"")</f>
        <v/>
      </c>
      <c r="Z18" s="29" t="str">
        <f>IF(Z16&lt;&gt;"",IF(Program!Z19&lt;&gt;"","("&amp;Program!Z19&amp;")","("&amp;Program!Z$3&amp;")"),"")</f>
        <v/>
      </c>
      <c r="AA18" s="29" t="str">
        <f>IF(AA16&lt;&gt;"",IF(Program!AA19&lt;&gt;"","("&amp;Program!AA19&amp;")","("&amp;Program!AA$3&amp;")"),"")</f>
        <v/>
      </c>
      <c r="AB18" s="29" t="str">
        <f>IF(AB16&lt;&gt;"",IF(Program!AB19&lt;&gt;"","("&amp;Program!AB19&amp;")","("&amp;Program!AB$3&amp;")"),"")</f>
        <v/>
      </c>
      <c r="AC18" s="29" t="str">
        <f>IF(AC16&lt;&gt;"",IF(Program!AC19&lt;&gt;"","("&amp;Program!AC19&amp;")","("&amp;Program!AC$3&amp;")"),"")</f>
        <v/>
      </c>
      <c r="AD18" s="29" t="str">
        <f>IF(AD16&lt;&gt;"",IF(Program!AD19&lt;&gt;"","("&amp;Program!AD19&amp;")","("&amp;Program!AD$3&amp;")"),"")</f>
        <v/>
      </c>
      <c r="AE18" s="29" t="str">
        <f>IF(AE16&lt;&gt;"",IF(Program!AE19&lt;&gt;"","("&amp;Program!AE19&amp;")","("&amp;Program!AE$3&amp;")"),"")</f>
        <v/>
      </c>
      <c r="AF18" s="29" t="str">
        <f>IF(AF16&lt;&gt;"",IF(Program!AF19&lt;&gt;"","("&amp;Program!AF19&amp;")","("&amp;Program!AF$3&amp;")"),"")</f>
        <v/>
      </c>
      <c r="AG18" s="29" t="str">
        <f>IF(AG16&lt;&gt;"",IF(Program!AG19&lt;&gt;"","("&amp;Program!AG19&amp;")","("&amp;Program!AG$3&amp;")"),"")</f>
        <v/>
      </c>
      <c r="AH18" s="29" t="str">
        <f>IF(AH16&lt;&gt;"",IF(Program!AH19&lt;&gt;"","("&amp;Program!AH19&amp;")","("&amp;Program!AH$3&amp;")"),"")</f>
        <v/>
      </c>
      <c r="AI18" s="29" t="str">
        <f>IF(AI16&lt;&gt;"",IF(Program!AI19&lt;&gt;"","("&amp;Program!AI19&amp;")","("&amp;Program!AI$3&amp;")"),"")</f>
        <v/>
      </c>
      <c r="AJ18" s="29" t="str">
        <f>IF(AJ16&lt;&gt;"",IF(Program!AJ19&lt;&gt;"","("&amp;Program!AJ19&amp;")","("&amp;Program!AJ$3&amp;")"),"")</f>
        <v/>
      </c>
      <c r="AK18" s="29" t="str">
        <f>IF(AK16&lt;&gt;"",IF(Program!AK19&lt;&gt;"","("&amp;Program!AK19&amp;")","("&amp;Program!AK$3&amp;")"),"")</f>
        <v/>
      </c>
      <c r="AL18" s="29" t="str">
        <f>IF(AL16&lt;&gt;"",IF(Program!AL19&lt;&gt;"","("&amp;Program!AL19&amp;")","("&amp;Program!AL$3&amp;")"),"")</f>
        <v/>
      </c>
      <c r="AM18" s="29" t="str">
        <f>IF(AM16&lt;&gt;"",IF(Program!AM19&lt;&gt;"","("&amp;Program!AM19&amp;")","("&amp;Program!AM$3&amp;")"),"")</f>
        <v/>
      </c>
      <c r="AN18" s="29" t="str">
        <f>IF(AN16&lt;&gt;"",IF(Program!AN19&lt;&gt;"","("&amp;Program!AN19&amp;")","("&amp;Program!AN$3&amp;")"),"")</f>
        <v/>
      </c>
      <c r="AO18" s="29" t="str">
        <f>IF(AO16&lt;&gt;"",IF(Program!AO19&lt;&gt;"","("&amp;Program!AO19&amp;")","("&amp;Program!AO$3&amp;")"),"")</f>
        <v/>
      </c>
      <c r="AP18" s="29" t="str">
        <f>IF(AP16&lt;&gt;"",IF(Program!AP19&lt;&gt;"","("&amp;Program!AP19&amp;")","("&amp;Program!AP$3&amp;")"),"")</f>
        <v/>
      </c>
      <c r="AQ18" s="29" t="str">
        <f>IF(AQ16&lt;&gt;"",IF(Program!AQ19&lt;&gt;"","("&amp;Program!AQ19&amp;")","("&amp;Program!AQ$3&amp;")"),"")</f>
        <v/>
      </c>
      <c r="AR18" s="29" t="str">
        <f>IF(AR16&lt;&gt;"",IF(Program!AR19&lt;&gt;"","("&amp;Program!AR19&amp;")","("&amp;Program!AR$3&amp;")"),"")</f>
        <v/>
      </c>
      <c r="AS18" s="29" t="str">
        <f>IF(AS16&lt;&gt;"",IF(Program!AS19&lt;&gt;"","("&amp;Program!AS19&amp;")","("&amp;Program!AS$3&amp;")"),"")</f>
        <v/>
      </c>
      <c r="AT18" s="29" t="str">
        <f>IF(AT16&lt;&gt;"",IF(Program!AT19&lt;&gt;"","("&amp;Program!AT19&amp;")","("&amp;Program!AT$3&amp;")"),"")</f>
        <v/>
      </c>
      <c r="AU18" s="29" t="str">
        <f>IF(AU16&lt;&gt;"",IF(Program!AU19&lt;&gt;"","("&amp;Program!AU19&amp;")","("&amp;Program!AU$3&amp;")"),"")</f>
        <v/>
      </c>
      <c r="AV18" s="29" t="str">
        <f>IF(AV16&lt;&gt;"",IF(Program!AV19&lt;&gt;"","("&amp;Program!AV19&amp;")","("&amp;Program!AV$3&amp;")"),"")</f>
        <v/>
      </c>
      <c r="AW18" s="29" t="str">
        <f>IF(AW16&lt;&gt;"",IF(Program!AW19&lt;&gt;"","("&amp;Program!AW19&amp;")","("&amp;Program!AW$3&amp;")"),"")</f>
        <v/>
      </c>
      <c r="AX18" s="29" t="str">
        <f>IF(AX16&lt;&gt;"",IF(Program!AX19&lt;&gt;"","("&amp;Program!AX19&amp;")","("&amp;Program!AX$3&amp;")"),"")</f>
        <v/>
      </c>
      <c r="AY18" s="29" t="str">
        <f>IF(AY16&lt;&gt;"",IF(Program!AY19&lt;&gt;"","("&amp;Program!AY19&amp;")","("&amp;Program!AY$3&amp;")"),"")</f>
        <v/>
      </c>
      <c r="AZ18" s="29" t="str">
        <f>IF(AZ16&lt;&gt;"",IF(Program!AZ19&lt;&gt;"","("&amp;Program!AZ19&amp;")","("&amp;Program!AZ$3&amp;")"),"")</f>
        <v/>
      </c>
      <c r="BA18" s="29" t="str">
        <f>IF(BA16&lt;&gt;"",IF(Program!BA19&lt;&gt;"","("&amp;Program!BA19&amp;")","("&amp;Program!BA$3&amp;")"),"")</f>
        <v/>
      </c>
      <c r="BB18" s="29" t="str">
        <f>IF(BB16&lt;&gt;"",IF(Program!BB19&lt;&gt;"","("&amp;Program!BB19&amp;")","("&amp;Program!BB$3&amp;")"),"")</f>
        <v/>
      </c>
      <c r="BC18" s="29" t="str">
        <f>IF(BC16&lt;&gt;"",IF(Program!BC19&lt;&gt;"","("&amp;Program!BC19&amp;")","("&amp;Program!BC$3&amp;")"),"")</f>
        <v/>
      </c>
      <c r="BD18" s="29" t="str">
        <f>IF(BD16&lt;&gt;"",IF(Program!BD19&lt;&gt;"","("&amp;Program!BD19&amp;")","("&amp;Program!BD$3&amp;")"),"")</f>
        <v/>
      </c>
      <c r="BE18" s="29" t="str">
        <f>IF(BE16&lt;&gt;"",IF(Program!BE19&lt;&gt;"","("&amp;Program!BE19&amp;")","("&amp;Program!BE$3&amp;")"),"")</f>
        <v/>
      </c>
      <c r="BG18" t="str">
        <f t="shared" ref="BG18:BG19" si="13">CONCATENATE(AR18,AR20,AS18,AS20,AT18,AT20,AU18,AU20,AV18,AV20,AW18,AW20,AX18,AX20,AY18,AY20,AZ18,AZ20,BA18,BA20,BB18,BB20,BC18,BC20,BD18,BD20,BE18,BE20)</f>
        <v/>
      </c>
    </row>
    <row r="19" spans="1:59">
      <c r="A19" s="394"/>
      <c r="B19" s="5">
        <v>0.58333333333333304</v>
      </c>
      <c r="C19" s="6" t="str">
        <f t="shared" ref="C19:C20" si="14">CONCATENATE(BF19,BG19)</f>
        <v/>
      </c>
      <c r="D19" s="9" t="str">
        <f>IF(IFERROR(SEARCH(Kişisel!$A$1,Program!D21),FALSE),D$2&amp;"-"&amp;Program!D20&amp;"/ ","")</f>
        <v/>
      </c>
      <c r="E19" s="9" t="str">
        <f>IF(IFERROR(SEARCH(Kişisel!$A$1,Program!E21),FALSE),E$2&amp;"-"&amp;Program!E20&amp;"/ ","")</f>
        <v/>
      </c>
      <c r="F19" s="9" t="str">
        <f>IF(IFERROR(SEARCH(Kişisel!$A$1,Program!F21),FALSE),F$2&amp;"-"&amp;Program!F20&amp;"/ ","")</f>
        <v/>
      </c>
      <c r="G19" s="9" t="str">
        <f>IF(IFERROR(SEARCH(Kişisel!$A$1,Program!G21),FALSE),G$2&amp;"-"&amp;Program!G20&amp;"/ ","")</f>
        <v/>
      </c>
      <c r="H19" s="9" t="str">
        <f>IF(IFERROR(SEARCH(Kişisel!$A$1,Program!H21),FALSE),H$2&amp;"-"&amp;Program!H20&amp;"/ ","")</f>
        <v/>
      </c>
      <c r="I19" s="9" t="str">
        <f>IF(IFERROR(SEARCH(Kişisel!$A$1,Program!I21),FALSE),I$2&amp;"-"&amp;Program!I20&amp;"/ ","")</f>
        <v/>
      </c>
      <c r="J19" s="9" t="str">
        <f>IF(IFERROR(SEARCH(Kişisel!$A$1,Program!J21),FALSE),J$2&amp;"-"&amp;Program!J20&amp;"/ ","")</f>
        <v/>
      </c>
      <c r="K19" s="9" t="str">
        <f>IF(IFERROR(SEARCH(Kişisel!$A$1,Program!K21),FALSE),K$2&amp;"-"&amp;Program!K20&amp;"/ ","")</f>
        <v/>
      </c>
      <c r="L19" s="9" t="str">
        <f>IF(IFERROR(SEARCH(Kişisel!$A$1,Program!L21),FALSE),L$2&amp;"-"&amp;Program!L20&amp;"/ ","")</f>
        <v/>
      </c>
      <c r="M19" s="9" t="str">
        <f>IF(IFERROR(SEARCH(Kişisel!$A$1,Program!M21),FALSE),M$2&amp;"-"&amp;Program!M20&amp;"/ ","")</f>
        <v/>
      </c>
      <c r="N19" s="9" t="str">
        <f>IF(IFERROR(SEARCH(Kişisel!$A$1,Program!N21),FALSE),N$2&amp;"-"&amp;Program!N20&amp;"/ ","")</f>
        <v/>
      </c>
      <c r="O19" s="9" t="str">
        <f>IF(IFERROR(SEARCH(Kişisel!$A$1,Program!O21),FALSE),O$2&amp;"-"&amp;Program!O20&amp;"/ ","")</f>
        <v/>
      </c>
      <c r="P19" s="9" t="str">
        <f>IF(IFERROR(SEARCH(Kişisel!$A$1,Program!P21),FALSE),P$2&amp;"-"&amp;Program!P20&amp;"/ ","")</f>
        <v/>
      </c>
      <c r="Q19" s="9" t="str">
        <f>IF(IFERROR(SEARCH(Kişisel!$A$1,Program!Q21),FALSE),Q$2&amp;"-"&amp;Program!Q20&amp;"/ ","")</f>
        <v/>
      </c>
      <c r="R19" s="9" t="str">
        <f>IF(IFERROR(SEARCH(Kişisel!$A$1,Program!R21),FALSE),R$2&amp;"-"&amp;Program!R20&amp;"/ ","")</f>
        <v/>
      </c>
      <c r="S19" s="9" t="str">
        <f>IF(IFERROR(SEARCH(Kişisel!$A$1,Program!S21),FALSE),S$2&amp;"-"&amp;Program!S20&amp;"/ ","")</f>
        <v/>
      </c>
      <c r="T19" s="9" t="str">
        <f>IF(IFERROR(SEARCH(Kişisel!$A$1,Program!T21),FALSE),T$2&amp;"-"&amp;Program!T20&amp;"/ ","")</f>
        <v/>
      </c>
      <c r="U19" s="9" t="str">
        <f>IF(IFERROR(SEARCH(Kişisel!$A$1,Program!U21),FALSE),U$2&amp;"-"&amp;Program!U20&amp;"/ ","")</f>
        <v/>
      </c>
      <c r="V19" s="9" t="str">
        <f>IF(IFERROR(SEARCH(Kişisel!$A$1,Program!V21),FALSE),V$2&amp;"-"&amp;Program!V20&amp;"/ ","")</f>
        <v/>
      </c>
      <c r="W19" s="9" t="str">
        <f>IF(IFERROR(SEARCH(Kişisel!$A$1,Program!W21),FALSE),W$2&amp;"-"&amp;Program!W20&amp;"/ ","")</f>
        <v/>
      </c>
      <c r="X19" s="9" t="str">
        <f>IF(IFERROR(SEARCH(Kişisel!$A$1,Program!X21),FALSE),X$2&amp;"-"&amp;Program!X20&amp;"/ ","")</f>
        <v/>
      </c>
      <c r="Y19" s="9" t="str">
        <f>IF(IFERROR(SEARCH(Kişisel!$A$1,Program!Y21),FALSE),Y$2&amp;"-"&amp;Program!Y20&amp;"/ ","")</f>
        <v/>
      </c>
      <c r="Z19" s="9" t="str">
        <f>IF(IFERROR(SEARCH(Kişisel!$A$1,Program!Z21),FALSE),Z$2&amp;"-"&amp;Program!Z20&amp;"/ ","")</f>
        <v/>
      </c>
      <c r="AA19" s="9" t="str">
        <f>IF(IFERROR(SEARCH(Kişisel!$A$1,Program!AA21),FALSE),AA$2&amp;"-"&amp;Program!AA20&amp;"/ ","")</f>
        <v/>
      </c>
      <c r="AB19" s="9" t="str">
        <f>IF(IFERROR(SEARCH(Kişisel!$A$1,Program!AB21),FALSE),AB$2&amp;"-"&amp;Program!AB20&amp;"/ ","")</f>
        <v/>
      </c>
      <c r="AC19" s="9" t="str">
        <f>IF(IFERROR(SEARCH(Kişisel!$A$1,Program!AC21),FALSE),AC$2&amp;"-"&amp;Program!AC20&amp;"/ ","")</f>
        <v/>
      </c>
      <c r="AD19" s="9" t="str">
        <f>IF(IFERROR(SEARCH(Kişisel!$A$1,Program!AD21),FALSE),AD$2&amp;"-"&amp;Program!AD20&amp;"/ ","")</f>
        <v/>
      </c>
      <c r="AE19" s="9" t="str">
        <f>IF(IFERROR(SEARCH(Kişisel!$A$1,Program!AE21),FALSE),AE$2&amp;"-"&amp;Program!AE20&amp;"/ ","")</f>
        <v/>
      </c>
      <c r="AF19" s="9" t="str">
        <f>IF(IFERROR(SEARCH(Kişisel!$A$1,Program!AF21),FALSE),AF$2&amp;"-"&amp;Program!AF20&amp;"/ ","")</f>
        <v/>
      </c>
      <c r="AG19" s="9" t="str">
        <f>IF(IFERROR(SEARCH(Kişisel!$A$1,Program!AG21),FALSE),AG$2&amp;"-"&amp;Program!AG20&amp;"/ ","")</f>
        <v/>
      </c>
      <c r="AH19" s="9" t="str">
        <f>IF(IFERROR(SEARCH(Kişisel!$A$1,Program!AH21),FALSE),AH$2&amp;"-"&amp;Program!AH20&amp;"/ ","")</f>
        <v/>
      </c>
      <c r="AI19" s="9" t="str">
        <f>IF(IFERROR(SEARCH(Kişisel!$A$1,Program!AI21),FALSE),AI$2&amp;"-"&amp;Program!AI20&amp;"/ ","")</f>
        <v/>
      </c>
      <c r="AJ19" s="9" t="str">
        <f>IF(IFERROR(SEARCH(Kişisel!$A$1,Program!AJ21),FALSE),AJ$2&amp;"-"&amp;Program!AJ20&amp;"/ ","")</f>
        <v/>
      </c>
      <c r="AK19" s="9" t="str">
        <f>IF(IFERROR(SEARCH(Kişisel!$A$1,Program!AK21),FALSE),AK$2&amp;"-"&amp;Program!AK20&amp;"/ ","")</f>
        <v/>
      </c>
      <c r="AL19" s="9" t="str">
        <f>IF(IFERROR(SEARCH(Kişisel!$A$1,Program!AL21),FALSE),AL$2&amp;"-"&amp;Program!AL20&amp;"/ ","")</f>
        <v/>
      </c>
      <c r="AM19" s="9" t="str">
        <f>IF(IFERROR(SEARCH(Kişisel!$A$1,Program!AM21),FALSE),AM$2&amp;"-"&amp;Program!AM20&amp;"/ ","")</f>
        <v/>
      </c>
      <c r="AN19" s="9" t="str">
        <f>IF(IFERROR(SEARCH(Kişisel!$A$1,Program!AN21),FALSE),AN$2&amp;"-"&amp;Program!AN20&amp;"/ ","")</f>
        <v/>
      </c>
      <c r="AO19" s="9" t="str">
        <f>IF(IFERROR(SEARCH(Kişisel!$A$1,Program!AO21),FALSE),AO$2&amp;"-"&amp;Program!AO20&amp;"/ ","")</f>
        <v/>
      </c>
      <c r="AP19" s="9" t="str">
        <f>IF(IFERROR(SEARCH(Kişisel!$A$1,Program!AP21),FALSE),AP$2&amp;"-"&amp;Program!AP20&amp;"/ ","")</f>
        <v/>
      </c>
      <c r="AQ19" s="9" t="str">
        <f>IF(IFERROR(SEARCH(Kişisel!$A$1,Program!AQ21),FALSE),AQ$2&amp;"-"&amp;Program!AQ20&amp;"/ ","")</f>
        <v/>
      </c>
      <c r="AR19" s="9" t="str">
        <f>IF(IFERROR(SEARCH(Kişisel!$A$1,Program!AR21),FALSE),AR$2&amp;"-"&amp;Program!AR20&amp;"/ ","")</f>
        <v/>
      </c>
      <c r="AS19" s="9" t="str">
        <f>IF(IFERROR(SEARCH(Kişisel!$A$1,Program!AS21),FALSE),AS$2&amp;"-"&amp;Program!AS20&amp;"/ ","")</f>
        <v/>
      </c>
      <c r="AT19" s="9" t="str">
        <f>IF(IFERROR(SEARCH(Kişisel!$A$1,Program!AT21),FALSE),AT$2&amp;"-"&amp;Program!AT20&amp;"/ ","")</f>
        <v/>
      </c>
      <c r="AU19" s="9" t="str">
        <f>IF(IFERROR(SEARCH(Kişisel!$A$1,Program!AU21),FALSE),AU$2&amp;"-"&amp;Program!AU20&amp;"/ ","")</f>
        <v/>
      </c>
      <c r="AV19" s="9" t="str">
        <f>IF(IFERROR(SEARCH(Kişisel!$A$1,Program!AV21),FALSE),AV$2&amp;"-"&amp;Program!AV20&amp;"/ ","")</f>
        <v/>
      </c>
      <c r="AW19" s="9" t="str">
        <f>IF(IFERROR(SEARCH(Kişisel!$A$1,Program!AW21),FALSE),AW$2&amp;"-"&amp;Program!AW20&amp;"/ ","")</f>
        <v/>
      </c>
      <c r="AX19" s="9" t="str">
        <f>IF(IFERROR(SEARCH(Kişisel!$A$1,Program!AX21),FALSE),AX$2&amp;"-"&amp;Program!AX20&amp;"/ ","")</f>
        <v/>
      </c>
      <c r="AY19" s="9" t="str">
        <f>IF(IFERROR(SEARCH(Kişisel!$A$1,Program!AY21),FALSE),AY$2&amp;"-"&amp;Program!AY20&amp;"/ ","")</f>
        <v/>
      </c>
      <c r="AZ19" s="9" t="str">
        <f>IF(IFERROR(SEARCH(Kişisel!$A$1,Program!AZ21),FALSE),AZ$2&amp;"-"&amp;Program!AZ20&amp;"/ ","")</f>
        <v/>
      </c>
      <c r="BA19" s="9" t="str">
        <f>IF(IFERROR(SEARCH(Kişisel!$A$1,Program!BA21),FALSE),BA$2&amp;"-"&amp;Program!BA20&amp;"/ ","")</f>
        <v/>
      </c>
      <c r="BB19" s="9" t="str">
        <f>IF(IFERROR(SEARCH(Kişisel!$A$1,Program!BB21),FALSE),BB$2&amp;"-"&amp;Program!BB20&amp;"/ ","")</f>
        <v/>
      </c>
      <c r="BC19" s="9" t="str">
        <f>IF(IFERROR(SEARCH(Kişisel!$A$1,Program!BC21),FALSE),BC$2&amp;"-"&amp;Program!BC20&amp;"/ ","")</f>
        <v/>
      </c>
      <c r="BD19" s="9" t="str">
        <f>IF(IFERROR(SEARCH(Kişisel!$A$1,Program!BD21),FALSE),BD$2&amp;"-"&amp;Program!BD20&amp;"/ ","")</f>
        <v/>
      </c>
      <c r="BE19" s="9" t="str">
        <f>IF(IFERROR(SEARCH(Kişisel!$A$1,Program!BE21),FALSE),BE$2&amp;"-"&amp;Program!BE20&amp;"/ ","")</f>
        <v/>
      </c>
      <c r="BF19" t="str">
        <f t="shared" ref="BF19" si="15">CONCATENATE(D19,D21,E19,E21,F19,F21,G19,G21,H19,H21,I19,I21,J19,J21,K19,K21,L19,L21,M19,M21,N19,N21,O19,O21,P19,P21,Q19,Q21,R19,R21,S19,S21,T19,T21,U19,U21,V19,V21,W19,W21,X19,X21,Y19,Y21,Z19,Z21,AA19,AA21,AB19,AB21,AC19,AC21,AD19,AD21,AE19,AE21,AF19,AF21,AG19,AG21,AH19,AH21,AI19,AI21,AJ19,AJ21,AK19,AK21,AL19,AL21,AM19,AM21,AN19,AN21,AO19,AO21,AP19,AP21,AQ19,AQ21)</f>
        <v/>
      </c>
      <c r="BG19" t="str">
        <f t="shared" si="13"/>
        <v/>
      </c>
    </row>
    <row r="20" spans="1:59">
      <c r="A20" s="394"/>
      <c r="B20" s="5"/>
      <c r="C20" s="6" t="str">
        <f t="shared" si="14"/>
        <v/>
      </c>
      <c r="D20" t="str">
        <f>IF(AND(Program!D20&lt;&gt;"",OR(Kişisel!$C$1=Program!D22,AND(Program!D22="",Program!D$3=Kişisel!$C$1))),CONCATENATE(D$2,"-",Program!D20," "),"")</f>
        <v/>
      </c>
      <c r="E20" t="str">
        <f>IF(AND(Program!E20&lt;&gt;"",OR(Kişisel!$C$1=Program!E22,AND(Program!E22="",Program!E$3=Kişisel!$C$1))),CONCATENATE(E$2,"-",Program!E20," "),"")</f>
        <v/>
      </c>
      <c r="F20" t="str">
        <f>IF(AND(Program!F20&lt;&gt;"",OR(Kişisel!$C$1=Program!F22,AND(Program!F22="",Program!F$3=Kişisel!$C$1))),CONCATENATE(F$2,"-",Program!F20," "),"")</f>
        <v/>
      </c>
      <c r="G20" t="str">
        <f>IF(AND(Program!G20&lt;&gt;"",OR(Kişisel!$C$1=Program!G22,AND(Program!G22="",Program!G$3=Kişisel!$C$1))),CONCATENATE(G$2,"-",Program!G20," "),"")</f>
        <v/>
      </c>
      <c r="H20" t="str">
        <f>IF(AND(Program!H20&lt;&gt;"",OR(Kişisel!$C$1=Program!H22,AND(Program!H22="",Program!H$3=Kişisel!$C$1))),CONCATENATE(H$2,"-",Program!H20," "),"")</f>
        <v/>
      </c>
      <c r="I20" t="str">
        <f>IF(AND(Program!I20&lt;&gt;"",OR(Kişisel!$C$1=Program!I22,AND(Program!I22="",Program!I$3=Kişisel!$C$1))),CONCATENATE(I$2,"-",Program!I20," "),"")</f>
        <v/>
      </c>
      <c r="J20" t="str">
        <f>IF(AND(Program!J20&lt;&gt;"",OR(Kişisel!$C$1=Program!J22,AND(Program!J22="",Program!J$3=Kişisel!$C$1))),CONCATENATE(J$2,"-",Program!J20," "),"")</f>
        <v/>
      </c>
      <c r="K20" t="str">
        <f>IF(AND(Program!K20&lt;&gt;"",OR(Kişisel!$C$1=Program!K22,AND(Program!K22="",Program!K$3=Kişisel!$C$1))),CONCATENATE(K$2,"-",Program!K20," "),"")</f>
        <v/>
      </c>
      <c r="L20" t="str">
        <f>IF(AND(Program!L20&lt;&gt;"",OR(Kişisel!$C$1=Program!L22,AND(Program!L22="",Program!L$3=Kişisel!$C$1))),CONCATENATE(L$2,"-",Program!L20," "),"")</f>
        <v/>
      </c>
      <c r="M20" t="str">
        <f>IF(AND(Program!M20&lt;&gt;"",OR(Kişisel!$C$1=Program!M22,AND(Program!M22="",Program!M$3=Kişisel!$C$1))),CONCATENATE(M$2,"-",Program!M20," "),"")</f>
        <v/>
      </c>
      <c r="N20" t="str">
        <f>IF(AND(Program!N20&lt;&gt;"",OR(Kişisel!$C$1=Program!N22,AND(Program!N22="",Program!N$3=Kişisel!$C$1))),CONCATENATE(N$2,"-",Program!N20," "),"")</f>
        <v/>
      </c>
      <c r="O20" t="str">
        <f>IF(AND(Program!O20&lt;&gt;"",OR(Kişisel!$C$1=Program!O22,AND(Program!O22="",Program!O$3=Kişisel!$C$1))),CONCATENATE(O$2,"-",Program!O20," "),"")</f>
        <v/>
      </c>
      <c r="P20" t="str">
        <f>IF(AND(Program!P20&lt;&gt;"",OR(Kişisel!$C$1=Program!P22,AND(Program!P22="",Program!P$3=Kişisel!$C$1))),CONCATENATE(P$2,"-",Program!P20," "),"")</f>
        <v/>
      </c>
      <c r="Q20" t="str">
        <f>IF(AND(Program!Q20&lt;&gt;"",OR(Kişisel!$C$1=Program!Q22,AND(Program!Q22="",Program!Q$3=Kişisel!$C$1))),CONCATENATE(Q$2,"-",Program!Q20," "),"")</f>
        <v/>
      </c>
      <c r="R20" t="str">
        <f>IF(AND(Program!R20&lt;&gt;"",OR(Kişisel!$C$1=Program!R22,AND(Program!R22="",Program!R$3=Kişisel!$C$1))),CONCATENATE(R$2,"-",Program!R20," "),"")</f>
        <v/>
      </c>
      <c r="S20" t="str">
        <f>IF(AND(Program!S20&lt;&gt;"",OR(Kişisel!$C$1=Program!S22,AND(Program!S22="",Program!S$3=Kişisel!$C$1))),CONCATENATE(S$2,"-",Program!S20," "),"")</f>
        <v/>
      </c>
      <c r="T20" t="str">
        <f>IF(AND(Program!T20&lt;&gt;"",OR(Kişisel!$C$1=Program!T22,AND(Program!T22="",Program!T$3=Kişisel!$C$1))),CONCATENATE(T$2,"-",Program!T20," "),"")</f>
        <v/>
      </c>
      <c r="U20" t="str">
        <f>IF(AND(Program!U20&lt;&gt;"",OR(Kişisel!$C$1=Program!U22,AND(Program!U22="",Program!U$3=Kişisel!$C$1))),CONCATENATE(U$2,"-",Program!U20," "),"")</f>
        <v/>
      </c>
      <c r="V20" t="str">
        <f>IF(AND(Program!V20&lt;&gt;"",OR(Kişisel!$C$1=Program!V22,AND(Program!V22="",Program!V$3=Kişisel!$C$1))),CONCATENATE(V$2,"-",Program!V20," "),"")</f>
        <v/>
      </c>
      <c r="W20" t="str">
        <f>IF(AND(Program!W20&lt;&gt;"",OR(Kişisel!$C$1=Program!W22,AND(Program!W22="",Program!W$3=Kişisel!$C$1))),CONCATENATE(W$2,"-",Program!W20," "),"")</f>
        <v/>
      </c>
      <c r="X20" t="str">
        <f>IF(AND(Program!X20&lt;&gt;"",OR(Kişisel!$C$1=Program!X22,AND(Program!X22="",Program!X$3=Kişisel!$C$1))),CONCATENATE(X$2,"-",Program!X20," "),"")</f>
        <v/>
      </c>
      <c r="Y20" t="str">
        <f>IF(AND(Program!Y20&lt;&gt;"",OR(Kişisel!$C$1=Program!Y22,AND(Program!Y22="",Program!Y$3=Kişisel!$C$1))),CONCATENATE(Y$2,"-",Program!Y20," "),"")</f>
        <v/>
      </c>
      <c r="Z20" t="str">
        <f>IF(AND(Program!Z20&lt;&gt;"",OR(Kişisel!$C$1=Program!Z22,AND(Program!Z22="",Program!Z$3=Kişisel!$C$1))),CONCATENATE(Z$2,"-",Program!Z20," "),"")</f>
        <v/>
      </c>
      <c r="AA20" t="str">
        <f>IF(AND(Program!AA20&lt;&gt;"",OR(Kişisel!$C$1=Program!AA22,AND(Program!AA22="",Program!AA$3=Kişisel!$C$1))),CONCATENATE(AA$2,"-",Program!AA20," "),"")</f>
        <v/>
      </c>
      <c r="AB20" t="str">
        <f>IF(AND(Program!AB20&lt;&gt;"",OR(Kişisel!$C$1=Program!AB22,AND(Program!AB22="",Program!AB$3=Kişisel!$C$1))),CONCATENATE(AB$2,"-",Program!AB20," "),"")</f>
        <v/>
      </c>
      <c r="AC20" t="str">
        <f>IF(AND(Program!AC20&lt;&gt;"",OR(Kişisel!$C$1=Program!AC22,AND(Program!AC22="",Program!AC$3=Kişisel!$C$1))),CONCATENATE(AC$2,"-",Program!AC20," "),"")</f>
        <v/>
      </c>
      <c r="AD20" t="str">
        <f>IF(AND(Program!AD20&lt;&gt;"",OR(Kişisel!$C$1=Program!AD22,AND(Program!AD22="",Program!AD$3=Kişisel!$C$1))),CONCATENATE(AD$2,"-",Program!AD20," "),"")</f>
        <v/>
      </c>
      <c r="AE20" t="str">
        <f>IF(AND(Program!AE20&lt;&gt;"",OR(Kişisel!$C$1=Program!AE22,AND(Program!AE22="",Program!AE$3=Kişisel!$C$1))),CONCATENATE(AE$2,"-",Program!AE20," "),"")</f>
        <v/>
      </c>
      <c r="AF20" t="str">
        <f>IF(AND(Program!AF20&lt;&gt;"",OR(Kişisel!$C$1=Program!AF22,AND(Program!AF22="",Program!AF$3=Kişisel!$C$1))),CONCATENATE(AF$2,"-",Program!AF20," "),"")</f>
        <v/>
      </c>
      <c r="AG20" t="str">
        <f>IF(AND(Program!AG20&lt;&gt;"",OR(Kişisel!$C$1=Program!AG22,AND(Program!AG22="",Program!AG$3=Kişisel!$C$1))),CONCATENATE(AG$2,"-",Program!AG20," "),"")</f>
        <v/>
      </c>
      <c r="AH20" t="str">
        <f>IF(AND(Program!AH20&lt;&gt;"",OR(Kişisel!$C$1=Program!AH22,AND(Program!AH22="",Program!AH$3=Kişisel!$C$1))),CONCATENATE(AH$2,"-",Program!AH20," "),"")</f>
        <v/>
      </c>
      <c r="AI20" t="str">
        <f>IF(AND(Program!AI20&lt;&gt;"",OR(Kişisel!$C$1=Program!AI22,AND(Program!AI22="",Program!AI$3=Kişisel!$C$1))),CONCATENATE(AI$2,"-",Program!AI20," "),"")</f>
        <v/>
      </c>
      <c r="AJ20" t="str">
        <f>IF(AND(Program!AJ20&lt;&gt;"",OR(Kişisel!$C$1=Program!AJ22,AND(Program!AJ22="",Program!AJ$3=Kişisel!$C$1))),CONCATENATE(AJ$2,"-",Program!AJ20," "),"")</f>
        <v/>
      </c>
      <c r="AK20" t="str">
        <f>IF(AND(Program!AK20&lt;&gt;"",OR(Kişisel!$C$1=Program!AK22,AND(Program!AK22="",Program!AK$3=Kişisel!$C$1))),CONCATENATE(AK$2,"-",Program!AK20," "),"")</f>
        <v/>
      </c>
      <c r="AL20" t="str">
        <f>IF(AND(Program!AL20&lt;&gt;"",OR(Kişisel!$C$1=Program!AL22,AND(Program!AL22="",Program!AL$3=Kişisel!$C$1))),CONCATENATE(AL$2,"-",Program!AL20," "),"")</f>
        <v/>
      </c>
      <c r="AM20" t="str">
        <f>IF(AND(Program!AM20&lt;&gt;"",OR(Kişisel!$C$1=Program!AM22,AND(Program!AM22="",Program!AM$3=Kişisel!$C$1))),CONCATENATE(AM$2,"-",Program!AM20," "),"")</f>
        <v/>
      </c>
      <c r="AN20" t="str">
        <f>IF(AND(Program!AN20&lt;&gt;"",OR(Kişisel!$C$1=Program!AN22,AND(Program!AN22="",Program!AN$3=Kişisel!$C$1))),CONCATENATE(AN$2,"-",Program!AN20," "),"")</f>
        <v/>
      </c>
      <c r="AO20" t="str">
        <f>IF(AND(Program!AO20&lt;&gt;"",OR(Kişisel!$C$1=Program!AO22,AND(Program!AO22="",Program!AO$3=Kişisel!$C$1))),CONCATENATE(AO$2,"-",Program!AO20," "),"")</f>
        <v/>
      </c>
      <c r="AP20" t="str">
        <f>IF(AND(Program!AP20&lt;&gt;"",OR(Kişisel!$C$1=Program!AP22,AND(Program!AP22="",Program!AP$3=Kişisel!$C$1))),CONCATENATE(AP$2,"-",Program!AP20," "),"")</f>
        <v/>
      </c>
      <c r="AQ20" t="str">
        <f>IF(AND(Program!AQ20&lt;&gt;"",OR(Kişisel!$C$1=Program!AQ22,AND(Program!AQ22="",Program!AQ$3=Kişisel!$C$1))),CONCATENATE(AQ$2,"-",Program!AQ20," "),"")</f>
        <v/>
      </c>
      <c r="AR20" t="str">
        <f>IF(AND(Program!AR20&lt;&gt;"",OR(Kişisel!$C$1=Program!AR22,AND(Program!AR22="",Program!AR$3=Kişisel!$C$1))),CONCATENATE(AR$2,"-",Program!AR20," "),"")</f>
        <v/>
      </c>
      <c r="AS20" t="str">
        <f>IF(AND(Program!AS20&lt;&gt;"",OR(Kişisel!$C$1=Program!AS22,AND(Program!AS22="",Program!AS$3=Kişisel!$C$1))),CONCATENATE(AS$2,"-",Program!AS20," "),"")</f>
        <v/>
      </c>
      <c r="AT20" t="str">
        <f>IF(AND(Program!AT20&lt;&gt;"",OR(Kişisel!$C$1=Program!AT22,AND(Program!AT22="",Program!AT$3=Kişisel!$C$1))),CONCATENATE(AT$2,"-",Program!AT20," "),"")</f>
        <v/>
      </c>
      <c r="AU20" t="str">
        <f>IF(AND(Program!AU20&lt;&gt;"",OR(Kişisel!$C$1=Program!AU22,AND(Program!AU22="",Program!AU$3=Kişisel!$C$1))),CONCATENATE(AU$2,"-",Program!AU20," "),"")</f>
        <v/>
      </c>
      <c r="AV20" t="str">
        <f>IF(AND(Program!AV20&lt;&gt;"",OR(Kişisel!$C$1=Program!AV22,AND(Program!AV22="",Program!AV$3=Kişisel!$C$1))),CONCATENATE(AV$2,"-",Program!AV20," "),"")</f>
        <v/>
      </c>
      <c r="AW20" t="str">
        <f>IF(AND(Program!AW20&lt;&gt;"",OR(Kişisel!$C$1=Program!AW22,AND(Program!AW22="",Program!AW$3=Kişisel!$C$1))),CONCATENATE(AW$2,"-",Program!AW20," "),"")</f>
        <v/>
      </c>
      <c r="AX20" t="str">
        <f>IF(AND(Program!AX20&lt;&gt;"",OR(Kişisel!$C$1=Program!AX22,AND(Program!AX22="",Program!AX$3=Kişisel!$C$1))),CONCATENATE(AX$2,"-",Program!AX20," "),"")</f>
        <v/>
      </c>
      <c r="AY20" t="str">
        <f>IF(AND(Program!AY20&lt;&gt;"",OR(Kişisel!$C$1=Program!AY22,AND(Program!AY22="",Program!AY$3=Kişisel!$C$1))),CONCATENATE(AY$2,"-",Program!AY20," "),"")</f>
        <v/>
      </c>
      <c r="AZ20" t="str">
        <f>IF(AND(Program!AZ20&lt;&gt;"",OR(Kişisel!$C$1=Program!AZ22,AND(Program!AZ22="",Program!AZ$3=Kişisel!$C$1))),CONCATENATE(AZ$2,"-",Program!AZ20," "),"")</f>
        <v/>
      </c>
      <c r="BA20" t="str">
        <f>IF(AND(Program!BA20&lt;&gt;"",OR(Kişisel!$C$1=Program!BA22,AND(Program!BA22="",Program!BA$3=Kişisel!$C$1))),CONCATENATE(BA$2,"-",Program!BA20," "),"")</f>
        <v/>
      </c>
      <c r="BB20" t="str">
        <f>IF(AND(Program!BB20&lt;&gt;"",OR(Kişisel!$C$1=Program!BB22,AND(Program!BB22="",Program!BB$3=Kişisel!$C$1))),CONCATENATE(BB$2,"-",Program!BB20," "),"")</f>
        <v/>
      </c>
      <c r="BC20" t="str">
        <f>IF(AND(Program!BC20&lt;&gt;"",OR(Kişisel!$C$1=Program!BC22,AND(Program!BC22="",Program!BC$3=Kişisel!$C$1))),CONCATENATE(BC$2,"-",Program!BC20," "),"")</f>
        <v/>
      </c>
      <c r="BD20" t="str">
        <f>IF(AND(Program!BD20&lt;&gt;"",OR(Kişisel!$C$1=Program!BD22,AND(Program!BD22="",Program!BD$3=Kişisel!$C$1))),CONCATENATE(BD$2,"-",Program!BD20," "),"")</f>
        <v/>
      </c>
      <c r="BE20" t="str">
        <f>IF(AND(Program!BE20&lt;&gt;"",OR(Kişisel!$C$1=Program!BE22,AND(Program!BE22="",Program!BE$3=Kişisel!$C$1))),CONCATENATE(BE$2,"-",Program!BE20," "),"")</f>
        <v/>
      </c>
      <c r="BF20" t="str">
        <f t="shared" ref="BF20" si="16">CONCATENATE(D20,E20,F20,G20,H20,I20,J20,K20,L20,M20,N20,O20,P20,Q20,R20,S20,T20,U20,V20,W20,X20,Y20,Z20,AA20,AB20,AC20,AD20,AE20,AF20,AG20,AH20,AI20,AJ20,AK20,AL20,AM20,AN20,AO20,AP20,AQ20,)</f>
        <v/>
      </c>
      <c r="BG20" t="str">
        <f t="shared" ref="BG20" si="17">CONCATENATE(AR20,AS20,AT20,AU20,AV20,AW20,AX20,AY20,AZ20,BA20,BB20,BC20,BD20,BE20,)</f>
        <v/>
      </c>
    </row>
    <row r="21" spans="1:59">
      <c r="A21" s="394"/>
      <c r="B21" s="5"/>
      <c r="D21" s="29" t="str">
        <f>IF(D19&lt;&gt;"",IF(Program!D22&lt;&gt;"","("&amp;Program!D22&amp;")","("&amp;Program!D$3&amp;")"),"")</f>
        <v/>
      </c>
      <c r="E21" s="29" t="str">
        <f>IF(E19&lt;&gt;"",IF(Program!E22&lt;&gt;"","("&amp;Program!E22&amp;")","("&amp;Program!E$3&amp;")"),"")</f>
        <v/>
      </c>
      <c r="F21" s="29" t="str">
        <f>IF(F19&lt;&gt;"",IF(Program!F22&lt;&gt;"","("&amp;Program!F22&amp;")","("&amp;Program!F$3&amp;")"),"")</f>
        <v/>
      </c>
      <c r="G21" s="29" t="str">
        <f>IF(G19&lt;&gt;"",IF(Program!G22&lt;&gt;"","("&amp;Program!G22&amp;")","("&amp;Program!G$3&amp;")"),"")</f>
        <v/>
      </c>
      <c r="H21" s="29" t="str">
        <f>IF(H19&lt;&gt;"",IF(Program!H22&lt;&gt;"","("&amp;Program!H22&amp;")","("&amp;Program!H$3&amp;")"),"")</f>
        <v/>
      </c>
      <c r="I21" s="29" t="str">
        <f>IF(I19&lt;&gt;"",IF(Program!I22&lt;&gt;"","("&amp;Program!I22&amp;")","("&amp;Program!I$3&amp;")"),"")</f>
        <v/>
      </c>
      <c r="J21" s="29" t="str">
        <f>IF(J19&lt;&gt;"",IF(Program!J22&lt;&gt;"","("&amp;Program!J22&amp;")","("&amp;Program!J$3&amp;")"),"")</f>
        <v/>
      </c>
      <c r="K21" s="29" t="str">
        <f>IF(K19&lt;&gt;"",IF(Program!K22&lt;&gt;"","("&amp;Program!K22&amp;")","("&amp;Program!K$3&amp;")"),"")</f>
        <v/>
      </c>
      <c r="L21" s="29" t="str">
        <f>IF(L19&lt;&gt;"",IF(Program!L22&lt;&gt;"","("&amp;Program!L22&amp;")","("&amp;Program!L$3&amp;")"),"")</f>
        <v/>
      </c>
      <c r="M21" s="29" t="str">
        <f>IF(M19&lt;&gt;"",IF(Program!M22&lt;&gt;"","("&amp;Program!M22&amp;")","("&amp;Program!M$3&amp;")"),"")</f>
        <v/>
      </c>
      <c r="N21" s="29" t="str">
        <f>IF(N19&lt;&gt;"",IF(Program!N22&lt;&gt;"","("&amp;Program!N22&amp;")","("&amp;Program!N$3&amp;")"),"")</f>
        <v/>
      </c>
      <c r="O21" s="29" t="str">
        <f>IF(O19&lt;&gt;"",IF(Program!O22&lt;&gt;"","("&amp;Program!O22&amp;")","("&amp;Program!O$3&amp;")"),"")</f>
        <v/>
      </c>
      <c r="P21" s="29" t="str">
        <f>IF(P19&lt;&gt;"",IF(Program!P22&lt;&gt;"","("&amp;Program!P22&amp;")","("&amp;Program!P$3&amp;")"),"")</f>
        <v/>
      </c>
      <c r="Q21" s="29" t="str">
        <f>IF(Q19&lt;&gt;"",IF(Program!Q22&lt;&gt;"","("&amp;Program!Q22&amp;")","("&amp;Program!Q$3&amp;")"),"")</f>
        <v/>
      </c>
      <c r="R21" s="29" t="str">
        <f>IF(R19&lt;&gt;"",IF(Program!R22&lt;&gt;"","("&amp;Program!R22&amp;")","("&amp;Program!R$3&amp;")"),"")</f>
        <v/>
      </c>
      <c r="S21" s="29" t="str">
        <f>IF(S19&lt;&gt;"",IF(Program!S22&lt;&gt;"","("&amp;Program!S22&amp;")","("&amp;Program!S$3&amp;")"),"")</f>
        <v/>
      </c>
      <c r="T21" s="29" t="str">
        <f>IF(T19&lt;&gt;"",IF(Program!T22&lt;&gt;"","("&amp;Program!T22&amp;")","("&amp;Program!T$3&amp;")"),"")</f>
        <v/>
      </c>
      <c r="U21" s="29" t="str">
        <f>IF(U19&lt;&gt;"",IF(Program!U22&lt;&gt;"","("&amp;Program!U22&amp;")","("&amp;Program!U$3&amp;")"),"")</f>
        <v/>
      </c>
      <c r="V21" s="29" t="str">
        <f>IF(V19&lt;&gt;"",IF(Program!V22&lt;&gt;"","("&amp;Program!V22&amp;")","("&amp;Program!V$3&amp;")"),"")</f>
        <v/>
      </c>
      <c r="W21" s="29" t="str">
        <f>IF(W19&lt;&gt;"",IF(Program!W22&lt;&gt;"","("&amp;Program!W22&amp;")","("&amp;Program!W$3&amp;")"),"")</f>
        <v/>
      </c>
      <c r="X21" s="29" t="str">
        <f>IF(X19&lt;&gt;"",IF(Program!X22&lt;&gt;"","("&amp;Program!X22&amp;")","("&amp;Program!X$3&amp;")"),"")</f>
        <v/>
      </c>
      <c r="Y21" s="29" t="str">
        <f>IF(Y19&lt;&gt;"",IF(Program!Y22&lt;&gt;"","("&amp;Program!Y22&amp;")","("&amp;Program!Y$3&amp;")"),"")</f>
        <v/>
      </c>
      <c r="Z21" s="29" t="str">
        <f>IF(Z19&lt;&gt;"",IF(Program!Z22&lt;&gt;"","("&amp;Program!Z22&amp;")","("&amp;Program!Z$3&amp;")"),"")</f>
        <v/>
      </c>
      <c r="AA21" s="29" t="str">
        <f>IF(AA19&lt;&gt;"",IF(Program!AA22&lt;&gt;"","("&amp;Program!AA22&amp;")","("&amp;Program!AA$3&amp;")"),"")</f>
        <v/>
      </c>
      <c r="AB21" s="29" t="str">
        <f>IF(AB19&lt;&gt;"",IF(Program!AB22&lt;&gt;"","("&amp;Program!AB22&amp;")","("&amp;Program!AB$3&amp;")"),"")</f>
        <v/>
      </c>
      <c r="AC21" s="29" t="str">
        <f>IF(AC19&lt;&gt;"",IF(Program!AC22&lt;&gt;"","("&amp;Program!AC22&amp;")","("&amp;Program!AC$3&amp;")"),"")</f>
        <v/>
      </c>
      <c r="AD21" s="29" t="str">
        <f>IF(AD19&lt;&gt;"",IF(Program!AD22&lt;&gt;"","("&amp;Program!AD22&amp;")","("&amp;Program!AD$3&amp;")"),"")</f>
        <v/>
      </c>
      <c r="AE21" s="29" t="str">
        <f>IF(AE19&lt;&gt;"",IF(Program!AE22&lt;&gt;"","("&amp;Program!AE22&amp;")","("&amp;Program!AE$3&amp;")"),"")</f>
        <v/>
      </c>
      <c r="AF21" s="29" t="str">
        <f>IF(AF19&lt;&gt;"",IF(Program!AF22&lt;&gt;"","("&amp;Program!AF22&amp;")","("&amp;Program!AF$3&amp;")"),"")</f>
        <v/>
      </c>
      <c r="AG21" s="29" t="str">
        <f>IF(AG19&lt;&gt;"",IF(Program!AG22&lt;&gt;"","("&amp;Program!AG22&amp;")","("&amp;Program!AG$3&amp;")"),"")</f>
        <v/>
      </c>
      <c r="AH21" s="29" t="str">
        <f>IF(AH19&lt;&gt;"",IF(Program!AH22&lt;&gt;"","("&amp;Program!AH22&amp;")","("&amp;Program!AH$3&amp;")"),"")</f>
        <v/>
      </c>
      <c r="AI21" s="29" t="str">
        <f>IF(AI19&lt;&gt;"",IF(Program!AI22&lt;&gt;"","("&amp;Program!AI22&amp;")","("&amp;Program!AI$3&amp;")"),"")</f>
        <v/>
      </c>
      <c r="AJ21" s="29" t="str">
        <f>IF(AJ19&lt;&gt;"",IF(Program!AJ22&lt;&gt;"","("&amp;Program!AJ22&amp;")","("&amp;Program!AJ$3&amp;")"),"")</f>
        <v/>
      </c>
      <c r="AK21" s="29" t="str">
        <f>IF(AK19&lt;&gt;"",IF(Program!AK22&lt;&gt;"","("&amp;Program!AK22&amp;")","("&amp;Program!AK$3&amp;")"),"")</f>
        <v/>
      </c>
      <c r="AL21" s="29" t="str">
        <f>IF(AL19&lt;&gt;"",IF(Program!AL22&lt;&gt;"","("&amp;Program!AL22&amp;")","("&amp;Program!AL$3&amp;")"),"")</f>
        <v/>
      </c>
      <c r="AM21" s="29" t="str">
        <f>IF(AM19&lt;&gt;"",IF(Program!AM22&lt;&gt;"","("&amp;Program!AM22&amp;")","("&amp;Program!AM$3&amp;")"),"")</f>
        <v/>
      </c>
      <c r="AN21" s="29" t="str">
        <f>IF(AN19&lt;&gt;"",IF(Program!AN22&lt;&gt;"","("&amp;Program!AN22&amp;")","("&amp;Program!AN$3&amp;")"),"")</f>
        <v/>
      </c>
      <c r="AO21" s="29" t="str">
        <f>IF(AO19&lt;&gt;"",IF(Program!AO22&lt;&gt;"","("&amp;Program!AO22&amp;")","("&amp;Program!AO$3&amp;")"),"")</f>
        <v/>
      </c>
      <c r="AP21" s="29" t="str">
        <f>IF(AP19&lt;&gt;"",IF(Program!AP22&lt;&gt;"","("&amp;Program!AP22&amp;")","("&amp;Program!AP$3&amp;")"),"")</f>
        <v/>
      </c>
      <c r="AQ21" s="29" t="str">
        <f>IF(AQ19&lt;&gt;"",IF(Program!AQ22&lt;&gt;"","("&amp;Program!AQ22&amp;")","("&amp;Program!AQ$3&amp;")"),"")</f>
        <v/>
      </c>
      <c r="AR21" s="29" t="str">
        <f>IF(AR19&lt;&gt;"",IF(Program!AR22&lt;&gt;"","("&amp;Program!AR22&amp;")","("&amp;Program!AR$3&amp;")"),"")</f>
        <v/>
      </c>
      <c r="AS21" s="29" t="str">
        <f>IF(AS19&lt;&gt;"",IF(Program!AS22&lt;&gt;"","("&amp;Program!AS22&amp;")","("&amp;Program!AS$3&amp;")"),"")</f>
        <v/>
      </c>
      <c r="AT21" s="29" t="str">
        <f>IF(AT19&lt;&gt;"",IF(Program!AT22&lt;&gt;"","("&amp;Program!AT22&amp;")","("&amp;Program!AT$3&amp;")"),"")</f>
        <v/>
      </c>
      <c r="AU21" s="29" t="str">
        <f>IF(AU19&lt;&gt;"",IF(Program!AU22&lt;&gt;"","("&amp;Program!AU22&amp;")","("&amp;Program!AU$3&amp;")"),"")</f>
        <v/>
      </c>
      <c r="AV21" s="29" t="str">
        <f>IF(AV19&lt;&gt;"",IF(Program!AV22&lt;&gt;"","("&amp;Program!AV22&amp;")","("&amp;Program!AV$3&amp;")"),"")</f>
        <v/>
      </c>
      <c r="AW21" s="29" t="str">
        <f>IF(AW19&lt;&gt;"",IF(Program!AW22&lt;&gt;"","("&amp;Program!AW22&amp;")","("&amp;Program!AW$3&amp;")"),"")</f>
        <v/>
      </c>
      <c r="AX21" s="29" t="str">
        <f>IF(AX19&lt;&gt;"",IF(Program!AX22&lt;&gt;"","("&amp;Program!AX22&amp;")","("&amp;Program!AX$3&amp;")"),"")</f>
        <v/>
      </c>
      <c r="AY21" s="29" t="str">
        <f>IF(AY19&lt;&gt;"",IF(Program!AY22&lt;&gt;"","("&amp;Program!AY22&amp;")","("&amp;Program!AY$3&amp;")"),"")</f>
        <v/>
      </c>
      <c r="AZ21" s="29" t="str">
        <f>IF(AZ19&lt;&gt;"",IF(Program!AZ22&lt;&gt;"","("&amp;Program!AZ22&amp;")","("&amp;Program!AZ$3&amp;")"),"")</f>
        <v/>
      </c>
      <c r="BA21" s="29" t="str">
        <f>IF(BA19&lt;&gt;"",IF(Program!BA22&lt;&gt;"","("&amp;Program!BA22&amp;")","("&amp;Program!BA$3&amp;")"),"")</f>
        <v/>
      </c>
      <c r="BB21" s="29" t="str">
        <f>IF(BB19&lt;&gt;"",IF(Program!BB22&lt;&gt;"","("&amp;Program!BB22&amp;")","("&amp;Program!BB$3&amp;")"),"")</f>
        <v/>
      </c>
      <c r="BC21" s="29" t="str">
        <f>IF(BC19&lt;&gt;"",IF(Program!BC22&lt;&gt;"","("&amp;Program!BC22&amp;")","("&amp;Program!BC$3&amp;")"),"")</f>
        <v/>
      </c>
      <c r="BD21" s="29" t="str">
        <f>IF(BD19&lt;&gt;"",IF(Program!BD22&lt;&gt;"","("&amp;Program!BD22&amp;")","("&amp;Program!BD$3&amp;")"),"")</f>
        <v/>
      </c>
      <c r="BE21" s="29" t="str">
        <f>IF(BE19&lt;&gt;"",IF(Program!BE22&lt;&gt;"","("&amp;Program!BE22&amp;")","("&amp;Program!BE$3&amp;")"),"")</f>
        <v/>
      </c>
      <c r="BG21" t="str">
        <f t="shared" ref="BG21:BG22" si="18">CONCATENATE(AR21,AR23,AS21,AS23,AT21,AT23,AU21,AU23,AV21,AV23,AW21,AW23,AX21,AX23,AY21,AY23,AZ21,AZ23,BA21,BA23,BB21,BB23,BC21,BC23,BD21,BD23,BE21,BE23)</f>
        <v/>
      </c>
    </row>
    <row r="22" spans="1:59">
      <c r="A22" s="394"/>
      <c r="B22" s="5">
        <v>0.625</v>
      </c>
      <c r="C22" s="6" t="str">
        <f t="shared" ref="C22:C23" si="19">CONCATENATE(BF22,BG22)</f>
        <v/>
      </c>
      <c r="D22" s="9" t="str">
        <f>IF(IFERROR(SEARCH(Kişisel!$A$1,Program!D24),FALSE),D$2&amp;"-"&amp;Program!D23&amp;"/ ","")</f>
        <v/>
      </c>
      <c r="E22" s="9" t="str">
        <f>IF(IFERROR(SEARCH(Kişisel!$A$1,Program!E24),FALSE),E$2&amp;"-"&amp;Program!E23&amp;"/ ","")</f>
        <v/>
      </c>
      <c r="F22" s="9" t="str">
        <f>IF(IFERROR(SEARCH(Kişisel!$A$1,Program!F24),FALSE),F$2&amp;"-"&amp;Program!F23&amp;"/ ","")</f>
        <v/>
      </c>
      <c r="G22" s="9" t="str">
        <f>IF(IFERROR(SEARCH(Kişisel!$A$1,Program!G24),FALSE),G$2&amp;"-"&amp;Program!G23&amp;"/ ","")</f>
        <v/>
      </c>
      <c r="H22" s="9" t="str">
        <f>IF(IFERROR(SEARCH(Kişisel!$A$1,Program!H24),FALSE),H$2&amp;"-"&amp;Program!H23&amp;"/ ","")</f>
        <v/>
      </c>
      <c r="I22" s="9" t="str">
        <f>IF(IFERROR(SEARCH(Kişisel!$A$1,Program!I24),FALSE),I$2&amp;"-"&amp;Program!I23&amp;"/ ","")</f>
        <v/>
      </c>
      <c r="J22" s="9" t="str">
        <f>IF(IFERROR(SEARCH(Kişisel!$A$1,Program!J24),FALSE),J$2&amp;"-"&amp;Program!J23&amp;"/ ","")</f>
        <v/>
      </c>
      <c r="K22" s="9" t="str">
        <f>IF(IFERROR(SEARCH(Kişisel!$A$1,Program!K24),FALSE),K$2&amp;"-"&amp;Program!K23&amp;"/ ","")</f>
        <v/>
      </c>
      <c r="L22" s="9" t="str">
        <f>IF(IFERROR(SEARCH(Kişisel!$A$1,Program!L24),FALSE),L$2&amp;"-"&amp;Program!L23&amp;"/ ","")</f>
        <v/>
      </c>
      <c r="M22" s="9" t="str">
        <f>IF(IFERROR(SEARCH(Kişisel!$A$1,Program!M24),FALSE),M$2&amp;"-"&amp;Program!M23&amp;"/ ","")</f>
        <v/>
      </c>
      <c r="N22" s="9" t="str">
        <f>IF(IFERROR(SEARCH(Kişisel!$A$1,Program!N24),FALSE),N$2&amp;"-"&amp;Program!N23&amp;"/ ","")</f>
        <v/>
      </c>
      <c r="O22" s="9" t="str">
        <f>IF(IFERROR(SEARCH(Kişisel!$A$1,Program!O24),FALSE),O$2&amp;"-"&amp;Program!O23&amp;"/ ","")</f>
        <v/>
      </c>
      <c r="P22" s="9" t="str">
        <f>IF(IFERROR(SEARCH(Kişisel!$A$1,Program!P24),FALSE),P$2&amp;"-"&amp;Program!P23&amp;"/ ","")</f>
        <v/>
      </c>
      <c r="Q22" s="9" t="str">
        <f>IF(IFERROR(SEARCH(Kişisel!$A$1,Program!Q24),FALSE),Q$2&amp;"-"&amp;Program!Q23&amp;"/ ","")</f>
        <v/>
      </c>
      <c r="R22" s="9" t="str">
        <f>IF(IFERROR(SEARCH(Kişisel!$A$1,Program!R24),FALSE),R$2&amp;"-"&amp;Program!R23&amp;"/ ","")</f>
        <v/>
      </c>
      <c r="S22" s="9" t="str">
        <f>IF(IFERROR(SEARCH(Kişisel!$A$1,Program!S24),FALSE),S$2&amp;"-"&amp;Program!S23&amp;"/ ","")</f>
        <v/>
      </c>
      <c r="T22" s="9" t="str">
        <f>IF(IFERROR(SEARCH(Kişisel!$A$1,Program!T24),FALSE),T$2&amp;"-"&amp;Program!T23&amp;"/ ","")</f>
        <v/>
      </c>
      <c r="U22" s="9" t="str">
        <f>IF(IFERROR(SEARCH(Kişisel!$A$1,Program!U24),FALSE),U$2&amp;"-"&amp;Program!U23&amp;"/ ","")</f>
        <v/>
      </c>
      <c r="V22" s="9" t="str">
        <f>IF(IFERROR(SEARCH(Kişisel!$A$1,Program!V24),FALSE),V$2&amp;"-"&amp;Program!V23&amp;"/ ","")</f>
        <v/>
      </c>
      <c r="W22" s="9" t="str">
        <f>IF(IFERROR(SEARCH(Kişisel!$A$1,Program!W24),FALSE),W$2&amp;"-"&amp;Program!W23&amp;"/ ","")</f>
        <v/>
      </c>
      <c r="X22" s="9" t="str">
        <f>IF(IFERROR(SEARCH(Kişisel!$A$1,Program!X24),FALSE),X$2&amp;"-"&amp;Program!X23&amp;"/ ","")</f>
        <v/>
      </c>
      <c r="Y22" s="9" t="str">
        <f>IF(IFERROR(SEARCH(Kişisel!$A$1,Program!Y24),FALSE),Y$2&amp;"-"&amp;Program!Y23&amp;"/ ","")</f>
        <v/>
      </c>
      <c r="Z22" s="9" t="str">
        <f>IF(IFERROR(SEARCH(Kişisel!$A$1,Program!Z24),FALSE),Z$2&amp;"-"&amp;Program!Z23&amp;"/ ","")</f>
        <v/>
      </c>
      <c r="AA22" s="9" t="str">
        <f>IF(IFERROR(SEARCH(Kişisel!$A$1,Program!AA24),FALSE),AA$2&amp;"-"&amp;Program!AA23&amp;"/ ","")</f>
        <v/>
      </c>
      <c r="AB22" s="9" t="str">
        <f>IF(IFERROR(SEARCH(Kişisel!$A$1,Program!AB24),FALSE),AB$2&amp;"-"&amp;Program!AB23&amp;"/ ","")</f>
        <v/>
      </c>
      <c r="AC22" s="9" t="str">
        <f>IF(IFERROR(SEARCH(Kişisel!$A$1,Program!AC24),FALSE),AC$2&amp;"-"&amp;Program!AC23&amp;"/ ","")</f>
        <v/>
      </c>
      <c r="AD22" s="9" t="str">
        <f>IF(IFERROR(SEARCH(Kişisel!$A$1,Program!AD24),FALSE),AD$2&amp;"-"&amp;Program!AD23&amp;"/ ","")</f>
        <v/>
      </c>
      <c r="AE22" s="9" t="str">
        <f>IF(IFERROR(SEARCH(Kişisel!$A$1,Program!AE24),FALSE),AE$2&amp;"-"&amp;Program!AE23&amp;"/ ","")</f>
        <v/>
      </c>
      <c r="AF22" s="9" t="str">
        <f>IF(IFERROR(SEARCH(Kişisel!$A$1,Program!AF24),FALSE),AF$2&amp;"-"&amp;Program!AF23&amp;"/ ","")</f>
        <v/>
      </c>
      <c r="AG22" s="9" t="str">
        <f>IF(IFERROR(SEARCH(Kişisel!$A$1,Program!AG24),FALSE),AG$2&amp;"-"&amp;Program!AG23&amp;"/ ","")</f>
        <v/>
      </c>
      <c r="AH22" s="9" t="str">
        <f>IF(IFERROR(SEARCH(Kişisel!$A$1,Program!AH24),FALSE),AH$2&amp;"-"&amp;Program!AH23&amp;"/ ","")</f>
        <v/>
      </c>
      <c r="AI22" s="9" t="str">
        <f>IF(IFERROR(SEARCH(Kişisel!$A$1,Program!AI24),FALSE),AI$2&amp;"-"&amp;Program!AI23&amp;"/ ","")</f>
        <v/>
      </c>
      <c r="AJ22" s="9" t="str">
        <f>IF(IFERROR(SEARCH(Kişisel!$A$1,Program!AJ24),FALSE),AJ$2&amp;"-"&amp;Program!AJ23&amp;"/ ","")</f>
        <v/>
      </c>
      <c r="AK22" s="9" t="str">
        <f>IF(IFERROR(SEARCH(Kişisel!$A$1,Program!AK24),FALSE),AK$2&amp;"-"&amp;Program!AK23&amp;"/ ","")</f>
        <v/>
      </c>
      <c r="AL22" s="9" t="str">
        <f>IF(IFERROR(SEARCH(Kişisel!$A$1,Program!AL24),FALSE),AL$2&amp;"-"&amp;Program!AL23&amp;"/ ","")</f>
        <v/>
      </c>
      <c r="AM22" s="9" t="str">
        <f>IF(IFERROR(SEARCH(Kişisel!$A$1,Program!AM24),FALSE),AM$2&amp;"-"&amp;Program!AM23&amp;"/ ","")</f>
        <v/>
      </c>
      <c r="AN22" s="9" t="str">
        <f>IF(IFERROR(SEARCH(Kişisel!$A$1,Program!AN24),FALSE),AN$2&amp;"-"&amp;Program!AN23&amp;"/ ","")</f>
        <v/>
      </c>
      <c r="AO22" s="9" t="str">
        <f>IF(IFERROR(SEARCH(Kişisel!$A$1,Program!AO24),FALSE),AO$2&amp;"-"&amp;Program!AO23&amp;"/ ","")</f>
        <v/>
      </c>
      <c r="AP22" s="9" t="str">
        <f>IF(IFERROR(SEARCH(Kişisel!$A$1,Program!AP24),FALSE),AP$2&amp;"-"&amp;Program!AP23&amp;"/ ","")</f>
        <v/>
      </c>
      <c r="AQ22" s="9" t="str">
        <f>IF(IFERROR(SEARCH(Kişisel!$A$1,Program!AQ24),FALSE),AQ$2&amp;"-"&amp;Program!AQ23&amp;"/ ","")</f>
        <v/>
      </c>
      <c r="AR22" s="9" t="str">
        <f>IF(IFERROR(SEARCH(Kişisel!$A$1,Program!AR24),FALSE),AR$2&amp;"-"&amp;Program!AR23&amp;"/ ","")</f>
        <v/>
      </c>
      <c r="AS22" s="9" t="str">
        <f>IF(IFERROR(SEARCH(Kişisel!$A$1,Program!AS24),FALSE),AS$2&amp;"-"&amp;Program!AS23&amp;"/ ","")</f>
        <v/>
      </c>
      <c r="AT22" s="9" t="str">
        <f>IF(IFERROR(SEARCH(Kişisel!$A$1,Program!AT24),FALSE),AT$2&amp;"-"&amp;Program!AT23&amp;"/ ","")</f>
        <v/>
      </c>
      <c r="AU22" s="9" t="str">
        <f>IF(IFERROR(SEARCH(Kişisel!$A$1,Program!AU24),FALSE),AU$2&amp;"-"&amp;Program!AU23&amp;"/ ","")</f>
        <v/>
      </c>
      <c r="AV22" s="9" t="str">
        <f>IF(IFERROR(SEARCH(Kişisel!$A$1,Program!AV24),FALSE),AV$2&amp;"-"&amp;Program!AV23&amp;"/ ","")</f>
        <v/>
      </c>
      <c r="AW22" s="9" t="str">
        <f>IF(IFERROR(SEARCH(Kişisel!$A$1,Program!AW24),FALSE),AW$2&amp;"-"&amp;Program!AW23&amp;"/ ","")</f>
        <v/>
      </c>
      <c r="AX22" s="9" t="str">
        <f>IF(IFERROR(SEARCH(Kişisel!$A$1,Program!AX24),FALSE),AX$2&amp;"-"&amp;Program!AX23&amp;"/ ","")</f>
        <v/>
      </c>
      <c r="AY22" s="9" t="str">
        <f>IF(IFERROR(SEARCH(Kişisel!$A$1,Program!AY24),FALSE),AY$2&amp;"-"&amp;Program!AY23&amp;"/ ","")</f>
        <v/>
      </c>
      <c r="AZ22" s="9" t="str">
        <f>IF(IFERROR(SEARCH(Kişisel!$A$1,Program!AZ24),FALSE),AZ$2&amp;"-"&amp;Program!AZ23&amp;"/ ","")</f>
        <v/>
      </c>
      <c r="BA22" s="9" t="str">
        <f>IF(IFERROR(SEARCH(Kişisel!$A$1,Program!BA24),FALSE),BA$2&amp;"-"&amp;Program!BA23&amp;"/ ","")</f>
        <v/>
      </c>
      <c r="BB22" s="9" t="str">
        <f>IF(IFERROR(SEARCH(Kişisel!$A$1,Program!BB24),FALSE),BB$2&amp;"-"&amp;Program!BB23&amp;"/ ","")</f>
        <v/>
      </c>
      <c r="BC22" s="9" t="str">
        <f>IF(IFERROR(SEARCH(Kişisel!$A$1,Program!BC24),FALSE),BC$2&amp;"-"&amp;Program!BC23&amp;"/ ","")</f>
        <v/>
      </c>
      <c r="BD22" s="9" t="str">
        <f>IF(IFERROR(SEARCH(Kişisel!$A$1,Program!BD24),FALSE),BD$2&amp;"-"&amp;Program!BD23&amp;"/ ","")</f>
        <v/>
      </c>
      <c r="BE22" s="9" t="str">
        <f>IF(IFERROR(SEARCH(Kişisel!$A$1,Program!BE24),FALSE),BE$2&amp;"-"&amp;Program!BE23&amp;"/ ","")</f>
        <v/>
      </c>
      <c r="BF22" t="str">
        <f t="shared" ref="BF22" si="20">CONCATENATE(D22,D24,E22,E24,F22,F24,G22,G24,H22,H24,I22,I24,J22,J24,K22,K24,L22,L24,M22,M24,N22,N24,O22,O24,P22,P24,Q22,Q24,R22,R24,S22,S24,T22,T24,U22,U24,V22,V24,W22,W24,X22,X24,Y22,Y24,Z22,Z24,AA22,AA24,AB22,AB24,AC22,AC24,AD22,AD24,AE22,AE24,AF22,AF24,AG22,AG24,AH22,AH24,AI22,AI24,AJ22,AJ24,AK22,AK24,AL22,AL24,AM22,AM24,AN22,AN24,AO22,AO24,AP22,AP24,AQ22,AQ24)</f>
        <v/>
      </c>
      <c r="BG22" t="str">
        <f t="shared" si="18"/>
        <v/>
      </c>
    </row>
    <row r="23" spans="1:59">
      <c r="A23" s="394"/>
      <c r="B23" s="5"/>
      <c r="C23" s="6" t="str">
        <f t="shared" si="19"/>
        <v/>
      </c>
      <c r="D23" t="str">
        <f>IF(AND(Program!D23&lt;&gt;"",OR(Kişisel!$C$1=Program!D25,AND(Program!D25="",Program!D$3=Kişisel!$C$1))),CONCATENATE(D$2,"-",Program!D23," "),"")</f>
        <v/>
      </c>
      <c r="E23" t="str">
        <f>IF(AND(Program!E23&lt;&gt;"",OR(Kişisel!$C$1=Program!E25,AND(Program!E25="",Program!E$3=Kişisel!$C$1))),CONCATENATE(E$2,"-",Program!E23," "),"")</f>
        <v/>
      </c>
      <c r="F23" t="str">
        <f>IF(AND(Program!F23&lt;&gt;"",OR(Kişisel!$C$1=Program!F25,AND(Program!F25="",Program!F$3=Kişisel!$C$1))),CONCATENATE(F$2,"-",Program!F23," "),"")</f>
        <v/>
      </c>
      <c r="G23" t="str">
        <f>IF(AND(Program!G23&lt;&gt;"",OR(Kişisel!$C$1=Program!G25,AND(Program!G25="",Program!G$3=Kişisel!$C$1))),CONCATENATE(G$2,"-",Program!G23," "),"")</f>
        <v/>
      </c>
      <c r="H23" t="str">
        <f>IF(AND(Program!H23&lt;&gt;"",OR(Kişisel!$C$1=Program!H25,AND(Program!H25="",Program!H$3=Kişisel!$C$1))),CONCATENATE(H$2,"-",Program!H23," "),"")</f>
        <v/>
      </c>
      <c r="I23" t="str">
        <f>IF(AND(Program!I23&lt;&gt;"",OR(Kişisel!$C$1=Program!I25,AND(Program!I25="",Program!I$3=Kişisel!$C$1))),CONCATENATE(I$2,"-",Program!I23," "),"")</f>
        <v/>
      </c>
      <c r="J23" t="str">
        <f>IF(AND(Program!J23&lt;&gt;"",OR(Kişisel!$C$1=Program!J25,AND(Program!J25="",Program!J$3=Kişisel!$C$1))),CONCATENATE(J$2,"-",Program!J23," "),"")</f>
        <v/>
      </c>
      <c r="K23" t="str">
        <f>IF(AND(Program!K23&lt;&gt;"",OR(Kişisel!$C$1=Program!K25,AND(Program!K25="",Program!K$3=Kişisel!$C$1))),CONCATENATE(K$2,"-",Program!K23," "),"")</f>
        <v/>
      </c>
      <c r="L23" t="str">
        <f>IF(AND(Program!L23&lt;&gt;"",OR(Kişisel!$C$1=Program!L25,AND(Program!L25="",Program!L$3=Kişisel!$C$1))),CONCATENATE(L$2,"-",Program!L23," "),"")</f>
        <v/>
      </c>
      <c r="M23" t="str">
        <f>IF(AND(Program!M23&lt;&gt;"",OR(Kişisel!$C$1=Program!M25,AND(Program!M25="",Program!M$3=Kişisel!$C$1))),CONCATENATE(M$2,"-",Program!M23," "),"")</f>
        <v/>
      </c>
      <c r="N23" t="str">
        <f>IF(AND(Program!N23&lt;&gt;"",OR(Kişisel!$C$1=Program!N25,AND(Program!N25="",Program!N$3=Kişisel!$C$1))),CONCATENATE(N$2,"-",Program!N23," "),"")</f>
        <v/>
      </c>
      <c r="O23" t="str">
        <f>IF(AND(Program!O23&lt;&gt;"",OR(Kişisel!$C$1=Program!O25,AND(Program!O25="",Program!O$3=Kişisel!$C$1))),CONCATENATE(O$2,"-",Program!O23," "),"")</f>
        <v/>
      </c>
      <c r="P23" t="str">
        <f>IF(AND(Program!P23&lt;&gt;"",OR(Kişisel!$C$1=Program!P25,AND(Program!P25="",Program!P$3=Kişisel!$C$1))),CONCATENATE(P$2,"-",Program!P23," "),"")</f>
        <v/>
      </c>
      <c r="Q23" t="str">
        <f>IF(AND(Program!Q23&lt;&gt;"",OR(Kişisel!$C$1=Program!Q25,AND(Program!Q25="",Program!Q$3=Kişisel!$C$1))),CONCATENATE(Q$2,"-",Program!Q23," "),"")</f>
        <v/>
      </c>
      <c r="R23" t="str">
        <f>IF(AND(Program!R23&lt;&gt;"",OR(Kişisel!$C$1=Program!R25,AND(Program!R25="",Program!R$3=Kişisel!$C$1))),CONCATENATE(R$2,"-",Program!R23," "),"")</f>
        <v/>
      </c>
      <c r="S23" t="str">
        <f>IF(AND(Program!S23&lt;&gt;"",OR(Kişisel!$C$1=Program!S25,AND(Program!S25="",Program!S$3=Kişisel!$C$1))),CONCATENATE(S$2,"-",Program!S23," "),"")</f>
        <v/>
      </c>
      <c r="T23" t="str">
        <f>IF(AND(Program!T23&lt;&gt;"",OR(Kişisel!$C$1=Program!T25,AND(Program!T25="",Program!T$3=Kişisel!$C$1))),CONCATENATE(T$2,"-",Program!T23," "),"")</f>
        <v/>
      </c>
      <c r="U23" t="str">
        <f>IF(AND(Program!U23&lt;&gt;"",OR(Kişisel!$C$1=Program!U25,AND(Program!U25="",Program!U$3=Kişisel!$C$1))),CONCATENATE(U$2,"-",Program!U23," "),"")</f>
        <v/>
      </c>
      <c r="V23" t="str">
        <f>IF(AND(Program!V23&lt;&gt;"",OR(Kişisel!$C$1=Program!V25,AND(Program!V25="",Program!V$3=Kişisel!$C$1))),CONCATENATE(V$2,"-",Program!V23," "),"")</f>
        <v/>
      </c>
      <c r="W23" t="str">
        <f>IF(AND(Program!W23&lt;&gt;"",OR(Kişisel!$C$1=Program!W25,AND(Program!W25="",Program!W$3=Kişisel!$C$1))),CONCATENATE(W$2,"-",Program!W23," "),"")</f>
        <v/>
      </c>
      <c r="X23" t="str">
        <f>IF(AND(Program!X23&lt;&gt;"",OR(Kişisel!$C$1=Program!X25,AND(Program!X25="",Program!X$3=Kişisel!$C$1))),CONCATENATE(X$2,"-",Program!X23," "),"")</f>
        <v/>
      </c>
      <c r="Y23" t="str">
        <f>IF(AND(Program!Y23&lt;&gt;"",OR(Kişisel!$C$1=Program!Y25,AND(Program!Y25="",Program!Y$3=Kişisel!$C$1))),CONCATENATE(Y$2,"-",Program!Y23," "),"")</f>
        <v/>
      </c>
      <c r="Z23" t="str">
        <f>IF(AND(Program!Z23&lt;&gt;"",OR(Kişisel!$C$1=Program!Z25,AND(Program!Z25="",Program!Z$3=Kişisel!$C$1))),CONCATENATE(Z$2,"-",Program!Z23," "),"")</f>
        <v/>
      </c>
      <c r="AA23" t="str">
        <f>IF(AND(Program!AA23&lt;&gt;"",OR(Kişisel!$C$1=Program!AA25,AND(Program!AA25="",Program!AA$3=Kişisel!$C$1))),CONCATENATE(AA$2,"-",Program!AA23," "),"")</f>
        <v/>
      </c>
      <c r="AB23" t="str">
        <f>IF(AND(Program!AB23&lt;&gt;"",OR(Kişisel!$C$1=Program!AB25,AND(Program!AB25="",Program!AB$3=Kişisel!$C$1))),CONCATENATE(AB$2,"-",Program!AB23," "),"")</f>
        <v/>
      </c>
      <c r="AC23" t="str">
        <f>IF(AND(Program!AC23&lt;&gt;"",OR(Kişisel!$C$1=Program!AC25,AND(Program!AC25="",Program!AC$3=Kişisel!$C$1))),CONCATENATE(AC$2,"-",Program!AC23," "),"")</f>
        <v/>
      </c>
      <c r="AD23" t="str">
        <f>IF(AND(Program!AD23&lt;&gt;"",OR(Kişisel!$C$1=Program!AD25,AND(Program!AD25="",Program!AD$3=Kişisel!$C$1))),CONCATENATE(AD$2,"-",Program!AD23," "),"")</f>
        <v/>
      </c>
      <c r="AE23" t="str">
        <f>IF(AND(Program!AE23&lt;&gt;"",OR(Kişisel!$C$1=Program!AE25,AND(Program!AE25="",Program!AE$3=Kişisel!$C$1))),CONCATENATE(AE$2,"-",Program!AE23," "),"")</f>
        <v/>
      </c>
      <c r="AF23" t="str">
        <f>IF(AND(Program!AF23&lt;&gt;"",OR(Kişisel!$C$1=Program!AF25,AND(Program!AF25="",Program!AF$3=Kişisel!$C$1))),CONCATENATE(AF$2,"-",Program!AF23," "),"")</f>
        <v/>
      </c>
      <c r="AG23" t="str">
        <f>IF(AND(Program!AG23&lt;&gt;"",OR(Kişisel!$C$1=Program!AG25,AND(Program!AG25="",Program!AG$3=Kişisel!$C$1))),CONCATENATE(AG$2,"-",Program!AG23," "),"")</f>
        <v/>
      </c>
      <c r="AH23" t="str">
        <f>IF(AND(Program!AH23&lt;&gt;"",OR(Kişisel!$C$1=Program!AH25,AND(Program!AH25="",Program!AH$3=Kişisel!$C$1))),CONCATENATE(AH$2,"-",Program!AH23," "),"")</f>
        <v/>
      </c>
      <c r="AI23" t="str">
        <f>IF(AND(Program!AI23&lt;&gt;"",OR(Kişisel!$C$1=Program!AI25,AND(Program!AI25="",Program!AI$3=Kişisel!$C$1))),CONCATENATE(AI$2,"-",Program!AI23," "),"")</f>
        <v/>
      </c>
      <c r="AJ23" t="str">
        <f>IF(AND(Program!AJ23&lt;&gt;"",OR(Kişisel!$C$1=Program!AJ25,AND(Program!AJ25="",Program!AJ$3=Kişisel!$C$1))),CONCATENATE(AJ$2,"-",Program!AJ23," "),"")</f>
        <v/>
      </c>
      <c r="AK23" t="str">
        <f>IF(AND(Program!AK23&lt;&gt;"",OR(Kişisel!$C$1=Program!AK25,AND(Program!AK25="",Program!AK$3=Kişisel!$C$1))),CONCATENATE(AK$2,"-",Program!AK23," "),"")</f>
        <v/>
      </c>
      <c r="AL23" t="str">
        <f>IF(AND(Program!AL23&lt;&gt;"",OR(Kişisel!$C$1=Program!AL25,AND(Program!AL25="",Program!AL$3=Kişisel!$C$1))),CONCATENATE(AL$2,"-",Program!AL23," "),"")</f>
        <v/>
      </c>
      <c r="AM23" t="str">
        <f>IF(AND(Program!AM23&lt;&gt;"",OR(Kişisel!$C$1=Program!AM25,AND(Program!AM25="",Program!AM$3=Kişisel!$C$1))),CONCATENATE(AM$2,"-",Program!AM23," "),"")</f>
        <v/>
      </c>
      <c r="AN23" t="str">
        <f>IF(AND(Program!AN23&lt;&gt;"",OR(Kişisel!$C$1=Program!AN25,AND(Program!AN25="",Program!AN$3=Kişisel!$C$1))),CONCATENATE(AN$2,"-",Program!AN23," "),"")</f>
        <v/>
      </c>
      <c r="AO23" t="str">
        <f>IF(AND(Program!AO23&lt;&gt;"",OR(Kişisel!$C$1=Program!AO25,AND(Program!AO25="",Program!AO$3=Kişisel!$C$1))),CONCATENATE(AO$2,"-",Program!AO23," "),"")</f>
        <v/>
      </c>
      <c r="AP23" t="str">
        <f>IF(AND(Program!AP23&lt;&gt;"",OR(Kişisel!$C$1=Program!AP25,AND(Program!AP25="",Program!AP$3=Kişisel!$C$1))),CONCATENATE(AP$2,"-",Program!AP23," "),"")</f>
        <v/>
      </c>
      <c r="AQ23" t="str">
        <f>IF(AND(Program!AQ23&lt;&gt;"",OR(Kişisel!$C$1=Program!AQ25,AND(Program!AQ25="",Program!AQ$3=Kişisel!$C$1))),CONCATENATE(AQ$2,"-",Program!AQ23," "),"")</f>
        <v/>
      </c>
      <c r="AR23" t="str">
        <f>IF(AND(Program!AR23&lt;&gt;"",OR(Kişisel!$C$1=Program!AR25,AND(Program!AR25="",Program!AR$3=Kişisel!$C$1))),CONCATENATE(AR$2,"-",Program!AR23," "),"")</f>
        <v/>
      </c>
      <c r="AS23" t="str">
        <f>IF(AND(Program!AS23&lt;&gt;"",OR(Kişisel!$C$1=Program!AS25,AND(Program!AS25="",Program!AS$3=Kişisel!$C$1))),CONCATENATE(AS$2,"-",Program!AS23," "),"")</f>
        <v/>
      </c>
      <c r="AT23" t="str">
        <f>IF(AND(Program!AT23&lt;&gt;"",OR(Kişisel!$C$1=Program!AT25,AND(Program!AT25="",Program!AT$3=Kişisel!$C$1))),CONCATENATE(AT$2,"-",Program!AT23," "),"")</f>
        <v/>
      </c>
      <c r="AU23" t="str">
        <f>IF(AND(Program!AU23&lt;&gt;"",OR(Kişisel!$C$1=Program!AU25,AND(Program!AU25="",Program!AU$3=Kişisel!$C$1))),CONCATENATE(AU$2,"-",Program!AU23," "),"")</f>
        <v/>
      </c>
      <c r="AV23" t="str">
        <f>IF(AND(Program!AV23&lt;&gt;"",OR(Kişisel!$C$1=Program!AV25,AND(Program!AV25="",Program!AV$3=Kişisel!$C$1))),CONCATENATE(AV$2,"-",Program!AV23," "),"")</f>
        <v/>
      </c>
      <c r="AW23" t="str">
        <f>IF(AND(Program!AW23&lt;&gt;"",OR(Kişisel!$C$1=Program!AW25,AND(Program!AW25="",Program!AW$3=Kişisel!$C$1))),CONCATENATE(AW$2,"-",Program!AW23," "),"")</f>
        <v/>
      </c>
      <c r="AX23" t="str">
        <f>IF(AND(Program!AX23&lt;&gt;"",OR(Kişisel!$C$1=Program!AX25,AND(Program!AX25="",Program!AX$3=Kişisel!$C$1))),CONCATENATE(AX$2,"-",Program!AX23," "),"")</f>
        <v/>
      </c>
      <c r="AY23" t="str">
        <f>IF(AND(Program!AY23&lt;&gt;"",OR(Kişisel!$C$1=Program!AY25,AND(Program!AY25="",Program!AY$3=Kişisel!$C$1))),CONCATENATE(AY$2,"-",Program!AY23," "),"")</f>
        <v/>
      </c>
      <c r="AZ23" t="str">
        <f>IF(AND(Program!AZ23&lt;&gt;"",OR(Kişisel!$C$1=Program!AZ25,AND(Program!AZ25="",Program!AZ$3=Kişisel!$C$1))),CONCATENATE(AZ$2,"-",Program!AZ23," "),"")</f>
        <v/>
      </c>
      <c r="BA23" t="str">
        <f>IF(AND(Program!BA23&lt;&gt;"",OR(Kişisel!$C$1=Program!BA25,AND(Program!BA25="",Program!BA$3=Kişisel!$C$1))),CONCATENATE(BA$2,"-",Program!BA23," "),"")</f>
        <v/>
      </c>
      <c r="BB23" t="str">
        <f>IF(AND(Program!BB23&lt;&gt;"",OR(Kişisel!$C$1=Program!BB25,AND(Program!BB25="",Program!BB$3=Kişisel!$C$1))),CONCATENATE(BB$2,"-",Program!BB23," "),"")</f>
        <v/>
      </c>
      <c r="BC23" t="str">
        <f>IF(AND(Program!BC23&lt;&gt;"",OR(Kişisel!$C$1=Program!BC25,AND(Program!BC25="",Program!BC$3=Kişisel!$C$1))),CONCATENATE(BC$2,"-",Program!BC23," "),"")</f>
        <v/>
      </c>
      <c r="BD23" t="str">
        <f>IF(AND(Program!BD23&lt;&gt;"",OR(Kişisel!$C$1=Program!BD25,AND(Program!BD25="",Program!BD$3=Kişisel!$C$1))),CONCATENATE(BD$2,"-",Program!BD23," "),"")</f>
        <v/>
      </c>
      <c r="BE23" t="str">
        <f>IF(AND(Program!BE23&lt;&gt;"",OR(Kişisel!$C$1=Program!BE25,AND(Program!BE25="",Program!BE$3=Kişisel!$C$1))),CONCATENATE(BE$2,"-",Program!BE23," "),"")</f>
        <v/>
      </c>
      <c r="BF23" t="str">
        <f t="shared" ref="BF23" si="21">CONCATENATE(D23,E23,F23,G23,H23,I23,J23,K23,L23,M23,N23,O23,P23,Q23,R23,S23,T23,U23,V23,W23,X23,Y23,Z23,AA23,AB23,AC23,AD23,AE23,AF23,AG23,AH23,AI23,AJ23,AK23,AL23,AM23,AN23,AO23,AP23,AQ23,)</f>
        <v/>
      </c>
      <c r="BG23" t="str">
        <f t="shared" ref="BG23" si="22">CONCATENATE(AR23,AS23,AT23,AU23,AV23,AW23,AX23,AY23,AZ23,BA23,BB23,BC23,BD23,BE23,)</f>
        <v/>
      </c>
    </row>
    <row r="24" spans="1:59">
      <c r="A24" s="394"/>
      <c r="B24" s="5"/>
      <c r="D24" s="29" t="str">
        <f>IF(D22&lt;&gt;"",IF(Program!D25&lt;&gt;"","("&amp;Program!D25&amp;")","("&amp;Program!D$3&amp;")"),"")</f>
        <v/>
      </c>
      <c r="E24" s="29" t="str">
        <f>IF(E22&lt;&gt;"",IF(Program!E25&lt;&gt;"","("&amp;Program!E25&amp;")","("&amp;Program!E$3&amp;")"),"")</f>
        <v/>
      </c>
      <c r="F24" s="29" t="str">
        <f>IF(F22&lt;&gt;"",IF(Program!F25&lt;&gt;"","("&amp;Program!F25&amp;")","("&amp;Program!F$3&amp;")"),"")</f>
        <v/>
      </c>
      <c r="G24" s="29" t="str">
        <f>IF(G22&lt;&gt;"",IF(Program!G25&lt;&gt;"","("&amp;Program!G25&amp;")","("&amp;Program!G$3&amp;")"),"")</f>
        <v/>
      </c>
      <c r="H24" s="29" t="str">
        <f>IF(H22&lt;&gt;"",IF(Program!H25&lt;&gt;"","("&amp;Program!H25&amp;")","("&amp;Program!H$3&amp;")"),"")</f>
        <v/>
      </c>
      <c r="I24" s="29" t="str">
        <f>IF(I22&lt;&gt;"",IF(Program!I25&lt;&gt;"","("&amp;Program!I25&amp;")","("&amp;Program!I$3&amp;")"),"")</f>
        <v/>
      </c>
      <c r="J24" s="29" t="str">
        <f>IF(J22&lt;&gt;"",IF(Program!J25&lt;&gt;"","("&amp;Program!J25&amp;")","("&amp;Program!J$3&amp;")"),"")</f>
        <v/>
      </c>
      <c r="K24" s="29" t="str">
        <f>IF(K22&lt;&gt;"",IF(Program!K25&lt;&gt;"","("&amp;Program!K25&amp;")","("&amp;Program!K$3&amp;")"),"")</f>
        <v/>
      </c>
      <c r="L24" s="29" t="str">
        <f>IF(L22&lt;&gt;"",IF(Program!L25&lt;&gt;"","("&amp;Program!L25&amp;")","("&amp;Program!L$3&amp;")"),"")</f>
        <v/>
      </c>
      <c r="M24" s="29" t="str">
        <f>IF(M22&lt;&gt;"",IF(Program!M25&lt;&gt;"","("&amp;Program!M25&amp;")","("&amp;Program!M$3&amp;")"),"")</f>
        <v/>
      </c>
      <c r="N24" s="29" t="str">
        <f>IF(N22&lt;&gt;"",IF(Program!N25&lt;&gt;"","("&amp;Program!N25&amp;")","("&amp;Program!N$3&amp;")"),"")</f>
        <v/>
      </c>
      <c r="O24" s="29" t="str">
        <f>IF(O22&lt;&gt;"",IF(Program!O25&lt;&gt;"","("&amp;Program!O25&amp;")","("&amp;Program!O$3&amp;")"),"")</f>
        <v/>
      </c>
      <c r="P24" s="29" t="str">
        <f>IF(P22&lt;&gt;"",IF(Program!P25&lt;&gt;"","("&amp;Program!P25&amp;")","("&amp;Program!P$3&amp;")"),"")</f>
        <v/>
      </c>
      <c r="Q24" s="29" t="str">
        <f>IF(Q22&lt;&gt;"",IF(Program!Q25&lt;&gt;"","("&amp;Program!Q25&amp;")","("&amp;Program!Q$3&amp;")"),"")</f>
        <v/>
      </c>
      <c r="R24" s="29" t="str">
        <f>IF(R22&lt;&gt;"",IF(Program!R25&lt;&gt;"","("&amp;Program!R25&amp;")","("&amp;Program!R$3&amp;")"),"")</f>
        <v/>
      </c>
      <c r="S24" s="29" t="str">
        <f>IF(S22&lt;&gt;"",IF(Program!S25&lt;&gt;"","("&amp;Program!S25&amp;")","("&amp;Program!S$3&amp;")"),"")</f>
        <v/>
      </c>
      <c r="T24" s="29" t="str">
        <f>IF(T22&lt;&gt;"",IF(Program!T25&lt;&gt;"","("&amp;Program!T25&amp;")","("&amp;Program!T$3&amp;")"),"")</f>
        <v/>
      </c>
      <c r="U24" s="29" t="str">
        <f>IF(U22&lt;&gt;"",IF(Program!U25&lt;&gt;"","("&amp;Program!U25&amp;")","("&amp;Program!U$3&amp;")"),"")</f>
        <v/>
      </c>
      <c r="V24" s="29" t="str">
        <f>IF(V22&lt;&gt;"",IF(Program!V25&lt;&gt;"","("&amp;Program!V25&amp;")","("&amp;Program!V$3&amp;")"),"")</f>
        <v/>
      </c>
      <c r="W24" s="29" t="str">
        <f>IF(W22&lt;&gt;"",IF(Program!W25&lt;&gt;"","("&amp;Program!W25&amp;")","("&amp;Program!W$3&amp;")"),"")</f>
        <v/>
      </c>
      <c r="X24" s="29" t="str">
        <f>IF(X22&lt;&gt;"",IF(Program!X25&lt;&gt;"","("&amp;Program!X25&amp;")","("&amp;Program!X$3&amp;")"),"")</f>
        <v/>
      </c>
      <c r="Y24" s="29" t="str">
        <f>IF(Y22&lt;&gt;"",IF(Program!Y25&lt;&gt;"","("&amp;Program!Y25&amp;")","("&amp;Program!Y$3&amp;")"),"")</f>
        <v/>
      </c>
      <c r="Z24" s="29" t="str">
        <f>IF(Z22&lt;&gt;"",IF(Program!Z25&lt;&gt;"","("&amp;Program!Z25&amp;")","("&amp;Program!Z$3&amp;")"),"")</f>
        <v/>
      </c>
      <c r="AA24" s="29" t="str">
        <f>IF(AA22&lt;&gt;"",IF(Program!AA25&lt;&gt;"","("&amp;Program!AA25&amp;")","("&amp;Program!AA$3&amp;")"),"")</f>
        <v/>
      </c>
      <c r="AB24" s="29" t="str">
        <f>IF(AB22&lt;&gt;"",IF(Program!AB25&lt;&gt;"","("&amp;Program!AB25&amp;")","("&amp;Program!AB$3&amp;")"),"")</f>
        <v/>
      </c>
      <c r="AC24" s="29" t="str">
        <f>IF(AC22&lt;&gt;"",IF(Program!AC25&lt;&gt;"","("&amp;Program!AC25&amp;")","("&amp;Program!AC$3&amp;")"),"")</f>
        <v/>
      </c>
      <c r="AD24" s="29" t="str">
        <f>IF(AD22&lt;&gt;"",IF(Program!AD25&lt;&gt;"","("&amp;Program!AD25&amp;")","("&amp;Program!AD$3&amp;")"),"")</f>
        <v/>
      </c>
      <c r="AE24" s="29" t="str">
        <f>IF(AE22&lt;&gt;"",IF(Program!AE25&lt;&gt;"","("&amp;Program!AE25&amp;")","("&amp;Program!AE$3&amp;")"),"")</f>
        <v/>
      </c>
      <c r="AF24" s="29" t="str">
        <f>IF(AF22&lt;&gt;"",IF(Program!AF25&lt;&gt;"","("&amp;Program!AF25&amp;")","("&amp;Program!AF$3&amp;")"),"")</f>
        <v/>
      </c>
      <c r="AG24" s="29" t="str">
        <f>IF(AG22&lt;&gt;"",IF(Program!AG25&lt;&gt;"","("&amp;Program!AG25&amp;")","("&amp;Program!AG$3&amp;")"),"")</f>
        <v/>
      </c>
      <c r="AH24" s="29" t="str">
        <f>IF(AH22&lt;&gt;"",IF(Program!AH25&lt;&gt;"","("&amp;Program!AH25&amp;")","("&amp;Program!AH$3&amp;")"),"")</f>
        <v/>
      </c>
      <c r="AI24" s="29" t="str">
        <f>IF(AI22&lt;&gt;"",IF(Program!AI25&lt;&gt;"","("&amp;Program!AI25&amp;")","("&amp;Program!AI$3&amp;")"),"")</f>
        <v/>
      </c>
      <c r="AJ24" s="29" t="str">
        <f>IF(AJ22&lt;&gt;"",IF(Program!AJ25&lt;&gt;"","("&amp;Program!AJ25&amp;")","("&amp;Program!AJ$3&amp;")"),"")</f>
        <v/>
      </c>
      <c r="AK24" s="29" t="str">
        <f>IF(AK22&lt;&gt;"",IF(Program!AK25&lt;&gt;"","("&amp;Program!AK25&amp;")","("&amp;Program!AK$3&amp;")"),"")</f>
        <v/>
      </c>
      <c r="AL24" s="29" t="str">
        <f>IF(AL22&lt;&gt;"",IF(Program!AL25&lt;&gt;"","("&amp;Program!AL25&amp;")","("&amp;Program!AL$3&amp;")"),"")</f>
        <v/>
      </c>
      <c r="AM24" s="29" t="str">
        <f>IF(AM22&lt;&gt;"",IF(Program!AM25&lt;&gt;"","("&amp;Program!AM25&amp;")","("&amp;Program!AM$3&amp;")"),"")</f>
        <v/>
      </c>
      <c r="AN24" s="29" t="str">
        <f>IF(AN22&lt;&gt;"",IF(Program!AN25&lt;&gt;"","("&amp;Program!AN25&amp;")","("&amp;Program!AN$3&amp;")"),"")</f>
        <v/>
      </c>
      <c r="AO24" s="29" t="str">
        <f>IF(AO22&lt;&gt;"",IF(Program!AO25&lt;&gt;"","("&amp;Program!AO25&amp;")","("&amp;Program!AO$3&amp;")"),"")</f>
        <v/>
      </c>
      <c r="AP24" s="29" t="str">
        <f>IF(AP22&lt;&gt;"",IF(Program!AP25&lt;&gt;"","("&amp;Program!AP25&amp;")","("&amp;Program!AP$3&amp;")"),"")</f>
        <v/>
      </c>
      <c r="AQ24" s="29" t="str">
        <f>IF(AQ22&lt;&gt;"",IF(Program!AQ25&lt;&gt;"","("&amp;Program!AQ25&amp;")","("&amp;Program!AQ$3&amp;")"),"")</f>
        <v/>
      </c>
      <c r="AR24" s="29" t="str">
        <f>IF(AR22&lt;&gt;"",IF(Program!AR25&lt;&gt;"","("&amp;Program!AR25&amp;")","("&amp;Program!AR$3&amp;")"),"")</f>
        <v/>
      </c>
      <c r="AS24" s="29" t="str">
        <f>IF(AS22&lt;&gt;"",IF(Program!AS25&lt;&gt;"","("&amp;Program!AS25&amp;")","("&amp;Program!AS$3&amp;")"),"")</f>
        <v/>
      </c>
      <c r="AT24" s="29" t="str">
        <f>IF(AT22&lt;&gt;"",IF(Program!AT25&lt;&gt;"","("&amp;Program!AT25&amp;")","("&amp;Program!AT$3&amp;")"),"")</f>
        <v/>
      </c>
      <c r="AU24" s="29" t="str">
        <f>IF(AU22&lt;&gt;"",IF(Program!AU25&lt;&gt;"","("&amp;Program!AU25&amp;")","("&amp;Program!AU$3&amp;")"),"")</f>
        <v/>
      </c>
      <c r="AV24" s="29" t="str">
        <f>IF(AV22&lt;&gt;"",IF(Program!AV25&lt;&gt;"","("&amp;Program!AV25&amp;")","("&amp;Program!AV$3&amp;")"),"")</f>
        <v/>
      </c>
      <c r="AW24" s="29" t="str">
        <f>IF(AW22&lt;&gt;"",IF(Program!AW25&lt;&gt;"","("&amp;Program!AW25&amp;")","("&amp;Program!AW$3&amp;")"),"")</f>
        <v/>
      </c>
      <c r="AX24" s="29" t="str">
        <f>IF(AX22&lt;&gt;"",IF(Program!AX25&lt;&gt;"","("&amp;Program!AX25&amp;")","("&amp;Program!AX$3&amp;")"),"")</f>
        <v/>
      </c>
      <c r="AY24" s="29" t="str">
        <f>IF(AY22&lt;&gt;"",IF(Program!AY25&lt;&gt;"","("&amp;Program!AY25&amp;")","("&amp;Program!AY$3&amp;")"),"")</f>
        <v/>
      </c>
      <c r="AZ24" s="29" t="str">
        <f>IF(AZ22&lt;&gt;"",IF(Program!AZ25&lt;&gt;"","("&amp;Program!AZ25&amp;")","("&amp;Program!AZ$3&amp;")"),"")</f>
        <v/>
      </c>
      <c r="BA24" s="29" t="str">
        <f>IF(BA22&lt;&gt;"",IF(Program!BA25&lt;&gt;"","("&amp;Program!BA25&amp;")","("&amp;Program!BA$3&amp;")"),"")</f>
        <v/>
      </c>
      <c r="BB24" s="29" t="str">
        <f>IF(BB22&lt;&gt;"",IF(Program!BB25&lt;&gt;"","("&amp;Program!BB25&amp;")","("&amp;Program!BB$3&amp;")"),"")</f>
        <v/>
      </c>
      <c r="BC24" s="29" t="str">
        <f>IF(BC22&lt;&gt;"",IF(Program!BC25&lt;&gt;"","("&amp;Program!BC25&amp;")","("&amp;Program!BC$3&amp;")"),"")</f>
        <v/>
      </c>
      <c r="BD24" s="29" t="str">
        <f>IF(BD22&lt;&gt;"",IF(Program!BD25&lt;&gt;"","("&amp;Program!BD25&amp;")","("&amp;Program!BD$3&amp;")"),"")</f>
        <v/>
      </c>
      <c r="BE24" s="29" t="str">
        <f>IF(BE22&lt;&gt;"",IF(Program!BE25&lt;&gt;"","("&amp;Program!BE25&amp;")","("&amp;Program!BE$3&amp;")"),"")</f>
        <v/>
      </c>
      <c r="BG24" t="str">
        <f t="shared" ref="BG24:BG25" si="23">CONCATENATE(AR24,AR26,AS24,AS26,AT24,AT26,AU24,AU26,AV24,AV26,AW24,AW26,AX24,AX26,AY24,AY26,AZ24,AZ26,BA24,BA26,BB24,BB26,BC24,BC26,BD24,BD26,BE24,BE26)</f>
        <v/>
      </c>
    </row>
    <row r="25" spans="1:59">
      <c r="A25" s="394"/>
      <c r="B25" s="5">
        <v>0.66666666666666696</v>
      </c>
      <c r="C25" s="6" t="str">
        <f t="shared" ref="C25:C26" si="24">CONCATENATE(BF25,BG25)</f>
        <v/>
      </c>
      <c r="D25" s="9" t="str">
        <f>IF(IFERROR(SEARCH(Kişisel!$A$1,Program!D27),FALSE),D$2&amp;"-"&amp;Program!D26&amp;"/ ","")</f>
        <v/>
      </c>
      <c r="E25" s="9" t="str">
        <f>IF(IFERROR(SEARCH(Kişisel!$A$1,Program!E27),FALSE),E$2&amp;"-"&amp;Program!E26&amp;"/ ","")</f>
        <v/>
      </c>
      <c r="F25" s="9" t="str">
        <f>IF(IFERROR(SEARCH(Kişisel!$A$1,Program!F27),FALSE),F$2&amp;"-"&amp;Program!F26&amp;"/ ","")</f>
        <v/>
      </c>
      <c r="G25" s="9" t="str">
        <f>IF(IFERROR(SEARCH(Kişisel!$A$1,Program!G27),FALSE),G$2&amp;"-"&amp;Program!G26&amp;"/ ","")</f>
        <v/>
      </c>
      <c r="H25" s="9" t="str">
        <f>IF(IFERROR(SEARCH(Kişisel!$A$1,Program!H27),FALSE),H$2&amp;"-"&amp;Program!H26&amp;"/ ","")</f>
        <v/>
      </c>
      <c r="I25" s="9" t="str">
        <f>IF(IFERROR(SEARCH(Kişisel!$A$1,Program!I27),FALSE),I$2&amp;"-"&amp;Program!I26&amp;"/ ","")</f>
        <v/>
      </c>
      <c r="J25" s="9" t="str">
        <f>IF(IFERROR(SEARCH(Kişisel!$A$1,Program!J27),FALSE),J$2&amp;"-"&amp;Program!J26&amp;"/ ","")</f>
        <v/>
      </c>
      <c r="K25" s="9" t="str">
        <f>IF(IFERROR(SEARCH(Kişisel!$A$1,Program!K27),FALSE),K$2&amp;"-"&amp;Program!K26&amp;"/ ","")</f>
        <v/>
      </c>
      <c r="L25" s="9" t="str">
        <f>IF(IFERROR(SEARCH(Kişisel!$A$1,Program!L27),FALSE),L$2&amp;"-"&amp;Program!L26&amp;"/ ","")</f>
        <v/>
      </c>
      <c r="M25" s="9" t="str">
        <f>IF(IFERROR(SEARCH(Kişisel!$A$1,Program!M27),FALSE),M$2&amp;"-"&amp;Program!M26&amp;"/ ","")</f>
        <v/>
      </c>
      <c r="N25" s="9" t="str">
        <f>IF(IFERROR(SEARCH(Kişisel!$A$1,Program!N27),FALSE),N$2&amp;"-"&amp;Program!N26&amp;"/ ","")</f>
        <v/>
      </c>
      <c r="O25" s="9" t="str">
        <f>IF(IFERROR(SEARCH(Kişisel!$A$1,Program!O27),FALSE),O$2&amp;"-"&amp;Program!O26&amp;"/ ","")</f>
        <v/>
      </c>
      <c r="P25" s="9" t="str">
        <f>IF(IFERROR(SEARCH(Kişisel!$A$1,Program!P27),FALSE),P$2&amp;"-"&amp;Program!P26&amp;"/ ","")</f>
        <v/>
      </c>
      <c r="Q25" s="9" t="str">
        <f>IF(IFERROR(SEARCH(Kişisel!$A$1,Program!Q27),FALSE),Q$2&amp;"-"&amp;Program!Q26&amp;"/ ","")</f>
        <v/>
      </c>
      <c r="R25" s="9" t="str">
        <f>IF(IFERROR(SEARCH(Kişisel!$A$1,Program!R27),FALSE),R$2&amp;"-"&amp;Program!R26&amp;"/ ","")</f>
        <v/>
      </c>
      <c r="S25" s="9" t="str">
        <f>IF(IFERROR(SEARCH(Kişisel!$A$1,Program!S27),FALSE),S$2&amp;"-"&amp;Program!S26&amp;"/ ","")</f>
        <v/>
      </c>
      <c r="T25" s="9" t="str">
        <f>IF(IFERROR(SEARCH(Kişisel!$A$1,Program!T27),FALSE),T$2&amp;"-"&amp;Program!T26&amp;"/ ","")</f>
        <v/>
      </c>
      <c r="U25" s="9" t="str">
        <f>IF(IFERROR(SEARCH(Kişisel!$A$1,Program!U27),FALSE),U$2&amp;"-"&amp;Program!U26&amp;"/ ","")</f>
        <v/>
      </c>
      <c r="V25" s="9" t="str">
        <f>IF(IFERROR(SEARCH(Kişisel!$A$1,Program!V27),FALSE),V$2&amp;"-"&amp;Program!V26&amp;"/ ","")</f>
        <v/>
      </c>
      <c r="W25" s="9" t="str">
        <f>IF(IFERROR(SEARCH(Kişisel!$A$1,Program!W27),FALSE),W$2&amp;"-"&amp;Program!W26&amp;"/ ","")</f>
        <v/>
      </c>
      <c r="X25" s="9" t="str">
        <f>IF(IFERROR(SEARCH(Kişisel!$A$1,Program!X27),FALSE),X$2&amp;"-"&amp;Program!X26&amp;"/ ","")</f>
        <v/>
      </c>
      <c r="Y25" s="9" t="str">
        <f>IF(IFERROR(SEARCH(Kişisel!$A$1,Program!Y27),FALSE),Y$2&amp;"-"&amp;Program!Y26&amp;"/ ","")</f>
        <v/>
      </c>
      <c r="Z25" s="9" t="str">
        <f>IF(IFERROR(SEARCH(Kişisel!$A$1,Program!Z27),FALSE),Z$2&amp;"-"&amp;Program!Z26&amp;"/ ","")</f>
        <v/>
      </c>
      <c r="AA25" s="9" t="str">
        <f>IF(IFERROR(SEARCH(Kişisel!$A$1,Program!AA27),FALSE),AA$2&amp;"-"&amp;Program!AA26&amp;"/ ","")</f>
        <v/>
      </c>
      <c r="AB25" s="9" t="str">
        <f>IF(IFERROR(SEARCH(Kişisel!$A$1,Program!AB27),FALSE),AB$2&amp;"-"&amp;Program!AB26&amp;"/ ","")</f>
        <v/>
      </c>
      <c r="AC25" s="9" t="str">
        <f>IF(IFERROR(SEARCH(Kişisel!$A$1,Program!AC27),FALSE),AC$2&amp;"-"&amp;Program!AC26&amp;"/ ","")</f>
        <v/>
      </c>
      <c r="AD25" s="9" t="str">
        <f>IF(IFERROR(SEARCH(Kişisel!$A$1,Program!AD27),FALSE),AD$2&amp;"-"&amp;Program!AD26&amp;"/ ","")</f>
        <v/>
      </c>
      <c r="AE25" s="9" t="str">
        <f>IF(IFERROR(SEARCH(Kişisel!$A$1,Program!AE27),FALSE),AE$2&amp;"-"&amp;Program!AE26&amp;"/ ","")</f>
        <v/>
      </c>
      <c r="AF25" s="9" t="str">
        <f>IF(IFERROR(SEARCH(Kişisel!$A$1,Program!AF27),FALSE),AF$2&amp;"-"&amp;Program!AF26&amp;"/ ","")</f>
        <v/>
      </c>
      <c r="AG25" s="9" t="str">
        <f>IF(IFERROR(SEARCH(Kişisel!$A$1,Program!AG27),FALSE),AG$2&amp;"-"&amp;Program!AG26&amp;"/ ","")</f>
        <v/>
      </c>
      <c r="AH25" s="9" t="str">
        <f>IF(IFERROR(SEARCH(Kişisel!$A$1,Program!AH27),FALSE),AH$2&amp;"-"&amp;Program!AH26&amp;"/ ","")</f>
        <v/>
      </c>
      <c r="AI25" s="9" t="str">
        <f>IF(IFERROR(SEARCH(Kişisel!$A$1,Program!AI27),FALSE),AI$2&amp;"-"&amp;Program!AI26&amp;"/ ","")</f>
        <v/>
      </c>
      <c r="AJ25" s="9" t="str">
        <f>IF(IFERROR(SEARCH(Kişisel!$A$1,Program!AJ27),FALSE),AJ$2&amp;"-"&amp;Program!AJ26&amp;"/ ","")</f>
        <v/>
      </c>
      <c r="AK25" s="9" t="str">
        <f>IF(IFERROR(SEARCH(Kişisel!$A$1,Program!AK27),FALSE),AK$2&amp;"-"&amp;Program!AK26&amp;"/ ","")</f>
        <v/>
      </c>
      <c r="AL25" s="9" t="str">
        <f>IF(IFERROR(SEARCH(Kişisel!$A$1,Program!AL27),FALSE),AL$2&amp;"-"&amp;Program!AL26&amp;"/ ","")</f>
        <v/>
      </c>
      <c r="AM25" s="9" t="str">
        <f>IF(IFERROR(SEARCH(Kişisel!$A$1,Program!AM27),FALSE),AM$2&amp;"-"&amp;Program!AM26&amp;"/ ","")</f>
        <v/>
      </c>
      <c r="AN25" s="9" t="str">
        <f>IF(IFERROR(SEARCH(Kişisel!$A$1,Program!AN27),FALSE),AN$2&amp;"-"&amp;Program!AN26&amp;"/ ","")</f>
        <v/>
      </c>
      <c r="AO25" s="9" t="str">
        <f>IF(IFERROR(SEARCH(Kişisel!$A$1,Program!AO27),FALSE),AO$2&amp;"-"&amp;Program!AO26&amp;"/ ","")</f>
        <v/>
      </c>
      <c r="AP25" s="9" t="str">
        <f>IF(IFERROR(SEARCH(Kişisel!$A$1,Program!AP27),FALSE),AP$2&amp;"-"&amp;Program!AP26&amp;"/ ","")</f>
        <v/>
      </c>
      <c r="AQ25" s="9" t="str">
        <f>IF(IFERROR(SEARCH(Kişisel!$A$1,Program!AQ27),FALSE),AQ$2&amp;"-"&amp;Program!AQ26&amp;"/ ","")</f>
        <v/>
      </c>
      <c r="AR25" s="9" t="str">
        <f>IF(IFERROR(SEARCH(Kişisel!$A$1,Program!AR27),FALSE),AR$2&amp;"-"&amp;Program!AR26&amp;"/ ","")</f>
        <v/>
      </c>
      <c r="AS25" s="9" t="str">
        <f>IF(IFERROR(SEARCH(Kişisel!$A$1,Program!AS27),FALSE),AS$2&amp;"-"&amp;Program!AS26&amp;"/ ","")</f>
        <v/>
      </c>
      <c r="AT25" s="9" t="str">
        <f>IF(IFERROR(SEARCH(Kişisel!$A$1,Program!AT27),FALSE),AT$2&amp;"-"&amp;Program!AT26&amp;"/ ","")</f>
        <v/>
      </c>
      <c r="AU25" s="9" t="str">
        <f>IF(IFERROR(SEARCH(Kişisel!$A$1,Program!AU27),FALSE),AU$2&amp;"-"&amp;Program!AU26&amp;"/ ","")</f>
        <v/>
      </c>
      <c r="AV25" s="9" t="str">
        <f>IF(IFERROR(SEARCH(Kişisel!$A$1,Program!AV27),FALSE),AV$2&amp;"-"&amp;Program!AV26&amp;"/ ","")</f>
        <v/>
      </c>
      <c r="AW25" s="9" t="str">
        <f>IF(IFERROR(SEARCH(Kişisel!$A$1,Program!AW27),FALSE),AW$2&amp;"-"&amp;Program!AW26&amp;"/ ","")</f>
        <v/>
      </c>
      <c r="AX25" s="9" t="str">
        <f>IF(IFERROR(SEARCH(Kişisel!$A$1,Program!AX27),FALSE),AX$2&amp;"-"&amp;Program!AX26&amp;"/ ","")</f>
        <v/>
      </c>
      <c r="AY25" s="9" t="str">
        <f>IF(IFERROR(SEARCH(Kişisel!$A$1,Program!AY27),FALSE),AY$2&amp;"-"&amp;Program!AY26&amp;"/ ","")</f>
        <v/>
      </c>
      <c r="AZ25" s="9" t="str">
        <f>IF(IFERROR(SEARCH(Kişisel!$A$1,Program!AZ27),FALSE),AZ$2&amp;"-"&amp;Program!AZ26&amp;"/ ","")</f>
        <v/>
      </c>
      <c r="BA25" s="9" t="str">
        <f>IF(IFERROR(SEARCH(Kişisel!$A$1,Program!BA27),FALSE),BA$2&amp;"-"&amp;Program!BA26&amp;"/ ","")</f>
        <v/>
      </c>
      <c r="BB25" s="9" t="str">
        <f>IF(IFERROR(SEARCH(Kişisel!$A$1,Program!BB27),FALSE),BB$2&amp;"-"&amp;Program!BB26&amp;"/ ","")</f>
        <v/>
      </c>
      <c r="BC25" s="9" t="str">
        <f>IF(IFERROR(SEARCH(Kişisel!$A$1,Program!BC27),FALSE),BC$2&amp;"-"&amp;Program!BC26&amp;"/ ","")</f>
        <v/>
      </c>
      <c r="BD25" s="9" t="str">
        <f>IF(IFERROR(SEARCH(Kişisel!$A$1,Program!BD27),FALSE),BD$2&amp;"-"&amp;Program!BD26&amp;"/ ","")</f>
        <v/>
      </c>
      <c r="BE25" s="9" t="str">
        <f>IF(IFERROR(SEARCH(Kişisel!$A$1,Program!BE27),FALSE),BE$2&amp;"-"&amp;Program!BE26&amp;"/ ","")</f>
        <v/>
      </c>
      <c r="BF25" t="str">
        <f t="shared" ref="BF25" si="25">CONCATENATE(D25,D27,E25,E27,F25,F27,G25,G27,H25,H27,I25,I27,J25,J27,K25,K27,L25,L27,M25,M27,N25,N27,O25,O27,P25,P27,Q25,Q27,R25,R27,S25,S27,T25,T27,U25,U27,V25,V27,W25,W27,X25,X27,Y25,Y27,Z25,Z27,AA25,AA27,AB25,AB27,AC25,AC27,AD25,AD27,AE25,AE27,AF25,AF27,AG25,AG27,AH25,AH27,AI25,AI27,AJ25,AJ27,AK25,AK27,AL25,AL27,AM25,AM27,AN25,AN27,AO25,AO27,AP25,AP27,AQ25,AQ27)</f>
        <v/>
      </c>
      <c r="BG25" t="str">
        <f t="shared" si="23"/>
        <v/>
      </c>
    </row>
    <row r="26" spans="1:59">
      <c r="A26" s="394"/>
      <c r="B26" s="5"/>
      <c r="C26" s="6" t="str">
        <f t="shared" si="24"/>
        <v/>
      </c>
      <c r="D26" t="str">
        <f>IF(AND(Program!D26&lt;&gt;"",OR(Kişisel!$C$1=Program!D28,AND(Program!D28="",Program!D$3=Kişisel!$C$1))),CONCATENATE(D$2,"-",Program!D26," "),"")</f>
        <v/>
      </c>
      <c r="E26" t="str">
        <f>IF(AND(Program!E26&lt;&gt;"",OR(Kişisel!$C$1=Program!E28,AND(Program!E28="",Program!E$3=Kişisel!$C$1))),CONCATENATE(E$2,"-",Program!E26," "),"")</f>
        <v/>
      </c>
      <c r="F26" t="str">
        <f>IF(AND(Program!F26&lt;&gt;"",OR(Kişisel!$C$1=Program!F28,AND(Program!F28="",Program!F$3=Kişisel!$C$1))),CONCATENATE(F$2,"-",Program!F26," "),"")</f>
        <v/>
      </c>
      <c r="G26" t="str">
        <f>IF(AND(Program!G26&lt;&gt;"",OR(Kişisel!$C$1=Program!G28,AND(Program!G28="",Program!G$3=Kişisel!$C$1))),CONCATENATE(G$2,"-",Program!G26," "),"")</f>
        <v/>
      </c>
      <c r="H26" t="str">
        <f>IF(AND(Program!H26&lt;&gt;"",OR(Kişisel!$C$1=Program!H28,AND(Program!H28="",Program!H$3=Kişisel!$C$1))),CONCATENATE(H$2,"-",Program!H26," "),"")</f>
        <v/>
      </c>
      <c r="I26" t="str">
        <f>IF(AND(Program!I26&lt;&gt;"",OR(Kişisel!$C$1=Program!I28,AND(Program!I28="",Program!I$3=Kişisel!$C$1))),CONCATENATE(I$2,"-",Program!I26," "),"")</f>
        <v/>
      </c>
      <c r="J26" t="str">
        <f>IF(AND(Program!J26&lt;&gt;"",OR(Kişisel!$C$1=Program!J28,AND(Program!J28="",Program!J$3=Kişisel!$C$1))),CONCATENATE(J$2,"-",Program!J26," "),"")</f>
        <v/>
      </c>
      <c r="K26" t="str">
        <f>IF(AND(Program!K26&lt;&gt;"",OR(Kişisel!$C$1=Program!K28,AND(Program!K28="",Program!K$3=Kişisel!$C$1))),CONCATENATE(K$2,"-",Program!K26," "),"")</f>
        <v/>
      </c>
      <c r="L26" t="str">
        <f>IF(AND(Program!L26&lt;&gt;"",OR(Kişisel!$C$1=Program!L28,AND(Program!L28="",Program!L$3=Kişisel!$C$1))),CONCATENATE(L$2,"-",Program!L26," "),"")</f>
        <v/>
      </c>
      <c r="M26" t="str">
        <f>IF(AND(Program!M26&lt;&gt;"",OR(Kişisel!$C$1=Program!M28,AND(Program!M28="",Program!M$3=Kişisel!$C$1))),CONCATENATE(M$2,"-",Program!M26," "),"")</f>
        <v/>
      </c>
      <c r="N26" t="str">
        <f>IF(AND(Program!N26&lt;&gt;"",OR(Kişisel!$C$1=Program!N28,AND(Program!N28="",Program!N$3=Kişisel!$C$1))),CONCATENATE(N$2,"-",Program!N26," "),"")</f>
        <v/>
      </c>
      <c r="O26" t="str">
        <f>IF(AND(Program!O26&lt;&gt;"",OR(Kişisel!$C$1=Program!O28,AND(Program!O28="",Program!O$3=Kişisel!$C$1))),CONCATENATE(O$2,"-",Program!O26," "),"")</f>
        <v/>
      </c>
      <c r="P26" t="str">
        <f>IF(AND(Program!P26&lt;&gt;"",OR(Kişisel!$C$1=Program!P28,AND(Program!P28="",Program!P$3=Kişisel!$C$1))),CONCATENATE(P$2,"-",Program!P26," "),"")</f>
        <v/>
      </c>
      <c r="Q26" t="str">
        <f>IF(AND(Program!Q26&lt;&gt;"",OR(Kişisel!$C$1=Program!Q28,AND(Program!Q28="",Program!Q$3=Kişisel!$C$1))),CONCATENATE(Q$2,"-",Program!Q26," "),"")</f>
        <v/>
      </c>
      <c r="R26" t="str">
        <f>IF(AND(Program!R26&lt;&gt;"",OR(Kişisel!$C$1=Program!R28,AND(Program!R28="",Program!R$3=Kişisel!$C$1))),CONCATENATE(R$2,"-",Program!R26," "),"")</f>
        <v/>
      </c>
      <c r="S26" t="str">
        <f>IF(AND(Program!S26&lt;&gt;"",OR(Kişisel!$C$1=Program!S28,AND(Program!S28="",Program!S$3=Kişisel!$C$1))),CONCATENATE(S$2,"-",Program!S26," "),"")</f>
        <v/>
      </c>
      <c r="T26" t="str">
        <f>IF(AND(Program!T26&lt;&gt;"",OR(Kişisel!$C$1=Program!T28,AND(Program!T28="",Program!T$3=Kişisel!$C$1))),CONCATENATE(T$2,"-",Program!T26," "),"")</f>
        <v/>
      </c>
      <c r="U26" t="str">
        <f>IF(AND(Program!U26&lt;&gt;"",OR(Kişisel!$C$1=Program!U28,AND(Program!U28="",Program!U$3=Kişisel!$C$1))),CONCATENATE(U$2,"-",Program!U26," "),"")</f>
        <v/>
      </c>
      <c r="V26" t="str">
        <f>IF(AND(Program!V26&lt;&gt;"",OR(Kişisel!$C$1=Program!V28,AND(Program!V28="",Program!V$3=Kişisel!$C$1))),CONCATENATE(V$2,"-",Program!V26," "),"")</f>
        <v/>
      </c>
      <c r="W26" t="str">
        <f>IF(AND(Program!W26&lt;&gt;"",OR(Kişisel!$C$1=Program!W28,AND(Program!W28="",Program!W$3=Kişisel!$C$1))),CONCATENATE(W$2,"-",Program!W26," "),"")</f>
        <v/>
      </c>
      <c r="X26" t="str">
        <f>IF(AND(Program!X26&lt;&gt;"",OR(Kişisel!$C$1=Program!X28,AND(Program!X28="",Program!X$3=Kişisel!$C$1))),CONCATENATE(X$2,"-",Program!X26," "),"")</f>
        <v/>
      </c>
      <c r="Y26" t="str">
        <f>IF(AND(Program!Y26&lt;&gt;"",OR(Kişisel!$C$1=Program!Y28,AND(Program!Y28="",Program!Y$3=Kişisel!$C$1))),CONCATENATE(Y$2,"-",Program!Y26," "),"")</f>
        <v/>
      </c>
      <c r="Z26" t="str">
        <f>IF(AND(Program!Z26&lt;&gt;"",OR(Kişisel!$C$1=Program!Z28,AND(Program!Z28="",Program!Z$3=Kişisel!$C$1))),CONCATENATE(Z$2,"-",Program!Z26," "),"")</f>
        <v/>
      </c>
      <c r="AA26" t="str">
        <f>IF(AND(Program!AA26&lt;&gt;"",OR(Kişisel!$C$1=Program!AA28,AND(Program!AA28="",Program!AA$3=Kişisel!$C$1))),CONCATENATE(AA$2,"-",Program!AA26," "),"")</f>
        <v/>
      </c>
      <c r="AB26" t="str">
        <f>IF(AND(Program!AB26&lt;&gt;"",OR(Kişisel!$C$1=Program!AB28,AND(Program!AB28="",Program!AB$3=Kişisel!$C$1))),CONCATENATE(AB$2,"-",Program!AB26," "),"")</f>
        <v/>
      </c>
      <c r="AC26" t="str">
        <f>IF(AND(Program!AC26&lt;&gt;"",OR(Kişisel!$C$1=Program!AC28,AND(Program!AC28="",Program!AC$3=Kişisel!$C$1))),CONCATENATE(AC$2,"-",Program!AC26," "),"")</f>
        <v/>
      </c>
      <c r="AD26" t="str">
        <f>IF(AND(Program!AD26&lt;&gt;"",OR(Kişisel!$C$1=Program!AD28,AND(Program!AD28="",Program!AD$3=Kişisel!$C$1))),CONCATENATE(AD$2,"-",Program!AD26," "),"")</f>
        <v/>
      </c>
      <c r="AE26" t="str">
        <f>IF(AND(Program!AE26&lt;&gt;"",OR(Kişisel!$C$1=Program!AE28,AND(Program!AE28="",Program!AE$3=Kişisel!$C$1))),CONCATENATE(AE$2,"-",Program!AE26," "),"")</f>
        <v/>
      </c>
      <c r="AF26" t="str">
        <f>IF(AND(Program!AF26&lt;&gt;"",OR(Kişisel!$C$1=Program!AF28,AND(Program!AF28="",Program!AF$3=Kişisel!$C$1))),CONCATENATE(AF$2,"-",Program!AF26," "),"")</f>
        <v/>
      </c>
      <c r="AG26" t="str">
        <f>IF(AND(Program!AG26&lt;&gt;"",OR(Kişisel!$C$1=Program!AG28,AND(Program!AG28="",Program!AG$3=Kişisel!$C$1))),CONCATENATE(AG$2,"-",Program!AG26," "),"")</f>
        <v/>
      </c>
      <c r="AH26" t="str">
        <f>IF(AND(Program!AH26&lt;&gt;"",OR(Kişisel!$C$1=Program!AH28,AND(Program!AH28="",Program!AH$3=Kişisel!$C$1))),CONCATENATE(AH$2,"-",Program!AH26," "),"")</f>
        <v/>
      </c>
      <c r="AI26" t="str">
        <f>IF(AND(Program!AI26&lt;&gt;"",OR(Kişisel!$C$1=Program!AI28,AND(Program!AI28="",Program!AI$3=Kişisel!$C$1))),CONCATENATE(AI$2,"-",Program!AI26," "),"")</f>
        <v/>
      </c>
      <c r="AJ26" t="str">
        <f>IF(AND(Program!AJ26&lt;&gt;"",OR(Kişisel!$C$1=Program!AJ28,AND(Program!AJ28="",Program!AJ$3=Kişisel!$C$1))),CONCATENATE(AJ$2,"-",Program!AJ26," "),"")</f>
        <v/>
      </c>
      <c r="AK26" t="str">
        <f>IF(AND(Program!AK26&lt;&gt;"",OR(Kişisel!$C$1=Program!AK28,AND(Program!AK28="",Program!AK$3=Kişisel!$C$1))),CONCATENATE(AK$2,"-",Program!AK26," "),"")</f>
        <v/>
      </c>
      <c r="AL26" t="str">
        <f>IF(AND(Program!AL26&lt;&gt;"",OR(Kişisel!$C$1=Program!AL28,AND(Program!AL28="",Program!AL$3=Kişisel!$C$1))),CONCATENATE(AL$2,"-",Program!AL26," "),"")</f>
        <v/>
      </c>
      <c r="AM26" t="str">
        <f>IF(AND(Program!AM26&lt;&gt;"",OR(Kişisel!$C$1=Program!AM28,AND(Program!AM28="",Program!AM$3=Kişisel!$C$1))),CONCATENATE(AM$2,"-",Program!AM26," "),"")</f>
        <v/>
      </c>
      <c r="AN26" t="str">
        <f>IF(AND(Program!AN26&lt;&gt;"",OR(Kişisel!$C$1=Program!AN28,AND(Program!AN28="",Program!AN$3=Kişisel!$C$1))),CONCATENATE(AN$2,"-",Program!AN26," "),"")</f>
        <v/>
      </c>
      <c r="AO26" t="str">
        <f>IF(AND(Program!AO26&lt;&gt;"",OR(Kişisel!$C$1=Program!AO28,AND(Program!AO28="",Program!AO$3=Kişisel!$C$1))),CONCATENATE(AO$2,"-",Program!AO26," "),"")</f>
        <v/>
      </c>
      <c r="AP26" t="str">
        <f>IF(AND(Program!AP26&lt;&gt;"",OR(Kişisel!$C$1=Program!AP28,AND(Program!AP28="",Program!AP$3=Kişisel!$C$1))),CONCATENATE(AP$2,"-",Program!AP26," "),"")</f>
        <v/>
      </c>
      <c r="AQ26" t="str">
        <f>IF(AND(Program!AQ26&lt;&gt;"",OR(Kişisel!$C$1=Program!AQ28,AND(Program!AQ28="",Program!AQ$3=Kişisel!$C$1))),CONCATENATE(AQ$2,"-",Program!AQ26," "),"")</f>
        <v/>
      </c>
      <c r="AR26" t="str">
        <f>IF(AND(Program!AR26&lt;&gt;"",OR(Kişisel!$C$1=Program!AR28,AND(Program!AR28="",Program!AR$3=Kişisel!$C$1))),CONCATENATE(AR$2,"-",Program!AR26," "),"")</f>
        <v/>
      </c>
      <c r="AS26" t="str">
        <f>IF(AND(Program!AS26&lt;&gt;"",OR(Kişisel!$C$1=Program!AS28,AND(Program!AS28="",Program!AS$3=Kişisel!$C$1))),CONCATENATE(AS$2,"-",Program!AS26," "),"")</f>
        <v/>
      </c>
      <c r="AT26" t="str">
        <f>IF(AND(Program!AT26&lt;&gt;"",OR(Kişisel!$C$1=Program!AT28,AND(Program!AT28="",Program!AT$3=Kişisel!$C$1))),CONCATENATE(AT$2,"-",Program!AT26," "),"")</f>
        <v/>
      </c>
      <c r="AU26" t="str">
        <f>IF(AND(Program!AU26&lt;&gt;"",OR(Kişisel!$C$1=Program!AU28,AND(Program!AU28="",Program!AU$3=Kişisel!$C$1))),CONCATENATE(AU$2,"-",Program!AU26," "),"")</f>
        <v/>
      </c>
      <c r="AV26" t="str">
        <f>IF(AND(Program!AV26&lt;&gt;"",OR(Kişisel!$C$1=Program!AV28,AND(Program!AV28="",Program!AV$3=Kişisel!$C$1))),CONCATENATE(AV$2,"-",Program!AV26," "),"")</f>
        <v/>
      </c>
      <c r="AW26" t="str">
        <f>IF(AND(Program!AW26&lt;&gt;"",OR(Kişisel!$C$1=Program!AW28,AND(Program!AW28="",Program!AW$3=Kişisel!$C$1))),CONCATENATE(AW$2,"-",Program!AW26," "),"")</f>
        <v/>
      </c>
      <c r="AX26" t="str">
        <f>IF(AND(Program!AX26&lt;&gt;"",OR(Kişisel!$C$1=Program!AX28,AND(Program!AX28="",Program!AX$3=Kişisel!$C$1))),CONCATENATE(AX$2,"-",Program!AX26," "),"")</f>
        <v/>
      </c>
      <c r="AY26" t="str">
        <f>IF(AND(Program!AY26&lt;&gt;"",OR(Kişisel!$C$1=Program!AY28,AND(Program!AY28="",Program!AY$3=Kişisel!$C$1))),CONCATENATE(AY$2,"-",Program!AY26," "),"")</f>
        <v/>
      </c>
      <c r="AZ26" t="str">
        <f>IF(AND(Program!AZ26&lt;&gt;"",OR(Kişisel!$C$1=Program!AZ28,AND(Program!AZ28="",Program!AZ$3=Kişisel!$C$1))),CONCATENATE(AZ$2,"-",Program!AZ26," "),"")</f>
        <v/>
      </c>
      <c r="BA26" t="str">
        <f>IF(AND(Program!BA26&lt;&gt;"",OR(Kişisel!$C$1=Program!BA28,AND(Program!BA28="",Program!BA$3=Kişisel!$C$1))),CONCATENATE(BA$2,"-",Program!BA26," "),"")</f>
        <v/>
      </c>
      <c r="BB26" t="str">
        <f>IF(AND(Program!BB26&lt;&gt;"",OR(Kişisel!$C$1=Program!BB28,AND(Program!BB28="",Program!BB$3=Kişisel!$C$1))),CONCATENATE(BB$2,"-",Program!BB26," "),"")</f>
        <v/>
      </c>
      <c r="BC26" t="str">
        <f>IF(AND(Program!BC26&lt;&gt;"",OR(Kişisel!$C$1=Program!BC28,AND(Program!BC28="",Program!BC$3=Kişisel!$C$1))),CONCATENATE(BC$2,"-",Program!BC26," "),"")</f>
        <v/>
      </c>
      <c r="BD26" t="str">
        <f>IF(AND(Program!BD26&lt;&gt;"",OR(Kişisel!$C$1=Program!BD28,AND(Program!BD28="",Program!BD$3=Kişisel!$C$1))),CONCATENATE(BD$2,"-",Program!BD26," "),"")</f>
        <v/>
      </c>
      <c r="BE26" t="str">
        <f>IF(AND(Program!BE26&lt;&gt;"",OR(Kişisel!$C$1=Program!BE28,AND(Program!BE28="",Program!BE$3=Kişisel!$C$1))),CONCATENATE(BE$2,"-",Program!BE26," "),"")</f>
        <v/>
      </c>
      <c r="BF26" t="str">
        <f t="shared" ref="BF26" si="26">CONCATENATE(D26,E26,F26,G26,H26,I26,J26,K26,L26,M26,N26,O26,P26,Q26,R26,S26,T26,U26,V26,W26,X26,Y26,Z26,AA26,AB26,AC26,AD26,AE26,AF26,AG26,AH26,AI26,AJ26,AK26,AL26,AM26,AN26,AO26,AP26,AQ26,)</f>
        <v/>
      </c>
      <c r="BG26" t="str">
        <f t="shared" ref="BG26" si="27">CONCATENATE(AR26,AS26,AT26,AU26,AV26,AW26,AX26,AY26,AZ26,BA26,BB26,BC26,BD26,BE26,)</f>
        <v/>
      </c>
    </row>
    <row r="27" spans="1:59">
      <c r="A27" s="394"/>
      <c r="B27" s="5"/>
      <c r="D27" s="29" t="str">
        <f>IF(D25&lt;&gt;"",IF(Program!D28&lt;&gt;"","("&amp;Program!D28&amp;")","("&amp;Program!D$3&amp;")"),"")</f>
        <v/>
      </c>
      <c r="E27" s="29" t="str">
        <f>IF(E25&lt;&gt;"",IF(Program!E28&lt;&gt;"","("&amp;Program!E28&amp;")","("&amp;Program!E$3&amp;")"),"")</f>
        <v/>
      </c>
      <c r="F27" s="29" t="str">
        <f>IF(F25&lt;&gt;"",IF(Program!F28&lt;&gt;"","("&amp;Program!F28&amp;")","("&amp;Program!F$3&amp;")"),"")</f>
        <v/>
      </c>
      <c r="G27" s="29" t="str">
        <f>IF(G25&lt;&gt;"",IF(Program!G28&lt;&gt;"","("&amp;Program!G28&amp;")","("&amp;Program!G$3&amp;")"),"")</f>
        <v/>
      </c>
      <c r="H27" s="29" t="str">
        <f>IF(H25&lt;&gt;"",IF(Program!H28&lt;&gt;"","("&amp;Program!H28&amp;")","("&amp;Program!H$3&amp;")"),"")</f>
        <v/>
      </c>
      <c r="I27" s="29" t="str">
        <f>IF(I25&lt;&gt;"",IF(Program!I28&lt;&gt;"","("&amp;Program!I28&amp;")","("&amp;Program!I$3&amp;")"),"")</f>
        <v/>
      </c>
      <c r="J27" s="29" t="str">
        <f>IF(J25&lt;&gt;"",IF(Program!J28&lt;&gt;"","("&amp;Program!J28&amp;")","("&amp;Program!J$3&amp;")"),"")</f>
        <v/>
      </c>
      <c r="K27" s="29" t="str">
        <f>IF(K25&lt;&gt;"",IF(Program!K28&lt;&gt;"","("&amp;Program!K28&amp;")","("&amp;Program!K$3&amp;")"),"")</f>
        <v/>
      </c>
      <c r="L27" s="29" t="str">
        <f>IF(L25&lt;&gt;"",IF(Program!L28&lt;&gt;"","("&amp;Program!L28&amp;")","("&amp;Program!L$3&amp;")"),"")</f>
        <v/>
      </c>
      <c r="M27" s="29" t="str">
        <f>IF(M25&lt;&gt;"",IF(Program!M28&lt;&gt;"","("&amp;Program!M28&amp;")","("&amp;Program!M$3&amp;")"),"")</f>
        <v/>
      </c>
      <c r="N27" s="29" t="str">
        <f>IF(N25&lt;&gt;"",IF(Program!N28&lt;&gt;"","("&amp;Program!N28&amp;")","("&amp;Program!N$3&amp;")"),"")</f>
        <v/>
      </c>
      <c r="O27" s="29" t="str">
        <f>IF(O25&lt;&gt;"",IF(Program!O28&lt;&gt;"","("&amp;Program!O28&amp;")","("&amp;Program!O$3&amp;")"),"")</f>
        <v/>
      </c>
      <c r="P27" s="29" t="str">
        <f>IF(P25&lt;&gt;"",IF(Program!P28&lt;&gt;"","("&amp;Program!P28&amp;")","("&amp;Program!P$3&amp;")"),"")</f>
        <v/>
      </c>
      <c r="Q27" s="29" t="str">
        <f>IF(Q25&lt;&gt;"",IF(Program!Q28&lt;&gt;"","("&amp;Program!Q28&amp;")","("&amp;Program!Q$3&amp;")"),"")</f>
        <v/>
      </c>
      <c r="R27" s="29" t="str">
        <f>IF(R25&lt;&gt;"",IF(Program!R28&lt;&gt;"","("&amp;Program!R28&amp;")","("&amp;Program!R$3&amp;")"),"")</f>
        <v/>
      </c>
      <c r="S27" s="29" t="str">
        <f>IF(S25&lt;&gt;"",IF(Program!S28&lt;&gt;"","("&amp;Program!S28&amp;")","("&amp;Program!S$3&amp;")"),"")</f>
        <v/>
      </c>
      <c r="T27" s="29" t="str">
        <f>IF(T25&lt;&gt;"",IF(Program!T28&lt;&gt;"","("&amp;Program!T28&amp;")","("&amp;Program!T$3&amp;")"),"")</f>
        <v/>
      </c>
      <c r="U27" s="29" t="str">
        <f>IF(U25&lt;&gt;"",IF(Program!U28&lt;&gt;"","("&amp;Program!U28&amp;")","("&amp;Program!U$3&amp;")"),"")</f>
        <v/>
      </c>
      <c r="V27" s="29" t="str">
        <f>IF(V25&lt;&gt;"",IF(Program!V28&lt;&gt;"","("&amp;Program!V28&amp;")","("&amp;Program!V$3&amp;")"),"")</f>
        <v/>
      </c>
      <c r="W27" s="29" t="str">
        <f>IF(W25&lt;&gt;"",IF(Program!W28&lt;&gt;"","("&amp;Program!W28&amp;")","("&amp;Program!W$3&amp;")"),"")</f>
        <v/>
      </c>
      <c r="X27" s="29" t="str">
        <f>IF(X25&lt;&gt;"",IF(Program!X28&lt;&gt;"","("&amp;Program!X28&amp;")","("&amp;Program!X$3&amp;")"),"")</f>
        <v/>
      </c>
      <c r="Y27" s="29" t="str">
        <f>IF(Y25&lt;&gt;"",IF(Program!Y28&lt;&gt;"","("&amp;Program!Y28&amp;")","("&amp;Program!Y$3&amp;")"),"")</f>
        <v/>
      </c>
      <c r="Z27" s="29" t="str">
        <f>IF(Z25&lt;&gt;"",IF(Program!Z28&lt;&gt;"","("&amp;Program!Z28&amp;")","("&amp;Program!Z$3&amp;")"),"")</f>
        <v/>
      </c>
      <c r="AA27" s="29" t="str">
        <f>IF(AA25&lt;&gt;"",IF(Program!AA28&lt;&gt;"","("&amp;Program!AA28&amp;")","("&amp;Program!AA$3&amp;")"),"")</f>
        <v/>
      </c>
      <c r="AB27" s="29" t="str">
        <f>IF(AB25&lt;&gt;"",IF(Program!AB28&lt;&gt;"","("&amp;Program!AB28&amp;")","("&amp;Program!AB$3&amp;")"),"")</f>
        <v/>
      </c>
      <c r="AC27" s="29" t="str">
        <f>IF(AC25&lt;&gt;"",IF(Program!AC28&lt;&gt;"","("&amp;Program!AC28&amp;")","("&amp;Program!AC$3&amp;")"),"")</f>
        <v/>
      </c>
      <c r="AD27" s="29" t="str">
        <f>IF(AD25&lt;&gt;"",IF(Program!AD28&lt;&gt;"","("&amp;Program!AD28&amp;")","("&amp;Program!AD$3&amp;")"),"")</f>
        <v/>
      </c>
      <c r="AE27" s="29" t="str">
        <f>IF(AE25&lt;&gt;"",IF(Program!AE28&lt;&gt;"","("&amp;Program!AE28&amp;")","("&amp;Program!AE$3&amp;")"),"")</f>
        <v/>
      </c>
      <c r="AF27" s="29" t="str">
        <f>IF(AF25&lt;&gt;"",IF(Program!AF28&lt;&gt;"","("&amp;Program!AF28&amp;")","("&amp;Program!AF$3&amp;")"),"")</f>
        <v/>
      </c>
      <c r="AG27" s="29" t="str">
        <f>IF(AG25&lt;&gt;"",IF(Program!AG28&lt;&gt;"","("&amp;Program!AG28&amp;")","("&amp;Program!AG$3&amp;")"),"")</f>
        <v/>
      </c>
      <c r="AH27" s="29" t="str">
        <f>IF(AH25&lt;&gt;"",IF(Program!AH28&lt;&gt;"","("&amp;Program!AH28&amp;")","("&amp;Program!AH$3&amp;")"),"")</f>
        <v/>
      </c>
      <c r="AI27" s="29" t="str">
        <f>IF(AI25&lt;&gt;"",IF(Program!AI28&lt;&gt;"","("&amp;Program!AI28&amp;")","("&amp;Program!AI$3&amp;")"),"")</f>
        <v/>
      </c>
      <c r="AJ27" s="29" t="str">
        <f>IF(AJ25&lt;&gt;"",IF(Program!AJ28&lt;&gt;"","("&amp;Program!AJ28&amp;")","("&amp;Program!AJ$3&amp;")"),"")</f>
        <v/>
      </c>
      <c r="AK27" s="29" t="str">
        <f>IF(AK25&lt;&gt;"",IF(Program!AK28&lt;&gt;"","("&amp;Program!AK28&amp;")","("&amp;Program!AK$3&amp;")"),"")</f>
        <v/>
      </c>
      <c r="AL27" s="29" t="str">
        <f>IF(AL25&lt;&gt;"",IF(Program!AL28&lt;&gt;"","("&amp;Program!AL28&amp;")","("&amp;Program!AL$3&amp;")"),"")</f>
        <v/>
      </c>
      <c r="AM27" s="29" t="str">
        <f>IF(AM25&lt;&gt;"",IF(Program!AM28&lt;&gt;"","("&amp;Program!AM28&amp;")","("&amp;Program!AM$3&amp;")"),"")</f>
        <v/>
      </c>
      <c r="AN27" s="29" t="str">
        <f>IF(AN25&lt;&gt;"",IF(Program!AN28&lt;&gt;"","("&amp;Program!AN28&amp;")","("&amp;Program!AN$3&amp;")"),"")</f>
        <v/>
      </c>
      <c r="AO27" s="29" t="str">
        <f>IF(AO25&lt;&gt;"",IF(Program!AO28&lt;&gt;"","("&amp;Program!AO28&amp;")","("&amp;Program!AO$3&amp;")"),"")</f>
        <v/>
      </c>
      <c r="AP27" s="29" t="str">
        <f>IF(AP25&lt;&gt;"",IF(Program!AP28&lt;&gt;"","("&amp;Program!AP28&amp;")","("&amp;Program!AP$3&amp;")"),"")</f>
        <v/>
      </c>
      <c r="AQ27" s="29" t="str">
        <f>IF(AQ25&lt;&gt;"",IF(Program!AQ28&lt;&gt;"","("&amp;Program!AQ28&amp;")","("&amp;Program!AQ$3&amp;")"),"")</f>
        <v/>
      </c>
      <c r="AR27" s="29" t="str">
        <f>IF(AR25&lt;&gt;"",IF(Program!AR28&lt;&gt;"","("&amp;Program!AR28&amp;")","("&amp;Program!AR$3&amp;")"),"")</f>
        <v/>
      </c>
      <c r="AS27" s="29" t="str">
        <f>IF(AS25&lt;&gt;"",IF(Program!AS28&lt;&gt;"","("&amp;Program!AS28&amp;")","("&amp;Program!AS$3&amp;")"),"")</f>
        <v/>
      </c>
      <c r="AT27" s="29" t="str">
        <f>IF(AT25&lt;&gt;"",IF(Program!AT28&lt;&gt;"","("&amp;Program!AT28&amp;")","("&amp;Program!AT$3&amp;")"),"")</f>
        <v/>
      </c>
      <c r="AU27" s="29" t="str">
        <f>IF(AU25&lt;&gt;"",IF(Program!AU28&lt;&gt;"","("&amp;Program!AU28&amp;")","("&amp;Program!AU$3&amp;")"),"")</f>
        <v/>
      </c>
      <c r="AV27" s="29" t="str">
        <f>IF(AV25&lt;&gt;"",IF(Program!AV28&lt;&gt;"","("&amp;Program!AV28&amp;")","("&amp;Program!AV$3&amp;")"),"")</f>
        <v/>
      </c>
      <c r="AW27" s="29" t="str">
        <f>IF(AW25&lt;&gt;"",IF(Program!AW28&lt;&gt;"","("&amp;Program!AW28&amp;")","("&amp;Program!AW$3&amp;")"),"")</f>
        <v/>
      </c>
      <c r="AX27" s="29" t="str">
        <f>IF(AX25&lt;&gt;"",IF(Program!AX28&lt;&gt;"","("&amp;Program!AX28&amp;")","("&amp;Program!AX$3&amp;")"),"")</f>
        <v/>
      </c>
      <c r="AY27" s="29" t="str">
        <f>IF(AY25&lt;&gt;"",IF(Program!AY28&lt;&gt;"","("&amp;Program!AY28&amp;")","("&amp;Program!AY$3&amp;")"),"")</f>
        <v/>
      </c>
      <c r="AZ27" s="29" t="str">
        <f>IF(AZ25&lt;&gt;"",IF(Program!AZ28&lt;&gt;"","("&amp;Program!AZ28&amp;")","("&amp;Program!AZ$3&amp;")"),"")</f>
        <v/>
      </c>
      <c r="BA27" s="29" t="str">
        <f>IF(BA25&lt;&gt;"",IF(Program!BA28&lt;&gt;"","("&amp;Program!BA28&amp;")","("&amp;Program!BA$3&amp;")"),"")</f>
        <v/>
      </c>
      <c r="BB27" s="29" t="str">
        <f>IF(BB25&lt;&gt;"",IF(Program!BB28&lt;&gt;"","("&amp;Program!BB28&amp;")","("&amp;Program!BB$3&amp;")"),"")</f>
        <v/>
      </c>
      <c r="BC27" s="29" t="str">
        <f>IF(BC25&lt;&gt;"",IF(Program!BC28&lt;&gt;"","("&amp;Program!BC28&amp;")","("&amp;Program!BC$3&amp;")"),"")</f>
        <v/>
      </c>
      <c r="BD27" s="29" t="str">
        <f>IF(BD25&lt;&gt;"",IF(Program!BD28&lt;&gt;"","("&amp;Program!BD28&amp;")","("&amp;Program!BD$3&amp;")"),"")</f>
        <v/>
      </c>
      <c r="BE27" s="29" t="str">
        <f>IF(BE25&lt;&gt;"",IF(Program!BE28&lt;&gt;"","("&amp;Program!BE28&amp;")","("&amp;Program!BE$3&amp;")"),"")</f>
        <v/>
      </c>
      <c r="BG27" t="str">
        <f t="shared" ref="BG27:BG28" si="28">CONCATENATE(AR27,AR29,AS27,AS29,AT27,AT29,AU27,AU29,AV27,AV29,AW27,AW29,AX27,AX29,AY27,AY29,AZ27,AZ29,BA27,BA29,BB27,BB29,BC27,BC29,BD27,BD29,BE27,BE29)</f>
        <v/>
      </c>
    </row>
    <row r="28" spans="1:59">
      <c r="A28" s="394"/>
      <c r="B28" s="5">
        <v>0.70833333333333304</v>
      </c>
      <c r="C28" s="6" t="str">
        <f t="shared" ref="C28:C29" si="29">CONCATENATE(BF28,BG28)</f>
        <v/>
      </c>
      <c r="D28" s="9" t="str">
        <f>IF(IFERROR(SEARCH(Kişisel!$A$1,Program!D30),FALSE),D$2&amp;"-"&amp;Program!D29&amp;"/ ","")</f>
        <v/>
      </c>
      <c r="E28" s="9" t="str">
        <f>IF(IFERROR(SEARCH(Kişisel!$A$1,Program!E30),FALSE),E$2&amp;"-"&amp;Program!E29&amp;"/ ","")</f>
        <v/>
      </c>
      <c r="F28" s="9" t="str">
        <f>IF(IFERROR(SEARCH(Kişisel!$A$1,Program!F30),FALSE),F$2&amp;"-"&amp;Program!F29&amp;"/ ","")</f>
        <v/>
      </c>
      <c r="G28" s="9" t="str">
        <f>IF(IFERROR(SEARCH(Kişisel!$A$1,Program!G30),FALSE),G$2&amp;"-"&amp;Program!G29&amp;"/ ","")</f>
        <v/>
      </c>
      <c r="H28" s="9" t="str">
        <f>IF(IFERROR(SEARCH(Kişisel!$A$1,Program!H30),FALSE),H$2&amp;"-"&amp;Program!H29&amp;"/ ","")</f>
        <v/>
      </c>
      <c r="I28" s="9" t="str">
        <f>IF(IFERROR(SEARCH(Kişisel!$A$1,Program!I30),FALSE),I$2&amp;"-"&amp;Program!I29&amp;"/ ","")</f>
        <v/>
      </c>
      <c r="J28" s="9" t="str">
        <f>IF(IFERROR(SEARCH(Kişisel!$A$1,Program!J30),FALSE),J$2&amp;"-"&amp;Program!J29&amp;"/ ","")</f>
        <v/>
      </c>
      <c r="K28" s="9" t="str">
        <f>IF(IFERROR(SEARCH(Kişisel!$A$1,Program!K30),FALSE),K$2&amp;"-"&amp;Program!K29&amp;"/ ","")</f>
        <v/>
      </c>
      <c r="L28" s="9" t="str">
        <f>IF(IFERROR(SEARCH(Kişisel!$A$1,Program!L30),FALSE),L$2&amp;"-"&amp;Program!L29&amp;"/ ","")</f>
        <v/>
      </c>
      <c r="M28" s="9" t="str">
        <f>IF(IFERROR(SEARCH(Kişisel!$A$1,Program!M30),FALSE),M$2&amp;"-"&amp;Program!M29&amp;"/ ","")</f>
        <v/>
      </c>
      <c r="N28" s="9" t="str">
        <f>IF(IFERROR(SEARCH(Kişisel!$A$1,Program!N30),FALSE),N$2&amp;"-"&amp;Program!N29&amp;"/ ","")</f>
        <v/>
      </c>
      <c r="O28" s="9" t="str">
        <f>IF(IFERROR(SEARCH(Kişisel!$A$1,Program!O30),FALSE),O$2&amp;"-"&amp;Program!O29&amp;"/ ","")</f>
        <v/>
      </c>
      <c r="P28" s="9" t="str">
        <f>IF(IFERROR(SEARCH(Kişisel!$A$1,Program!P30),FALSE),P$2&amp;"-"&amp;Program!P29&amp;"/ ","")</f>
        <v/>
      </c>
      <c r="Q28" s="9" t="str">
        <f>IF(IFERROR(SEARCH(Kişisel!$A$1,Program!Q30),FALSE),Q$2&amp;"-"&amp;Program!Q29&amp;"/ ","")</f>
        <v/>
      </c>
      <c r="R28" s="9" t="str">
        <f>IF(IFERROR(SEARCH(Kişisel!$A$1,Program!R30),FALSE),R$2&amp;"-"&amp;Program!R29&amp;"/ ","")</f>
        <v/>
      </c>
      <c r="S28" s="9" t="str">
        <f>IF(IFERROR(SEARCH(Kişisel!$A$1,Program!S30),FALSE),S$2&amp;"-"&amp;Program!S29&amp;"/ ","")</f>
        <v/>
      </c>
      <c r="T28" s="9" t="str">
        <f>IF(IFERROR(SEARCH(Kişisel!$A$1,Program!T30),FALSE),T$2&amp;"-"&amp;Program!T29&amp;"/ ","")</f>
        <v/>
      </c>
      <c r="U28" s="9" t="str">
        <f>IF(IFERROR(SEARCH(Kişisel!$A$1,Program!U30),FALSE),U$2&amp;"-"&amp;Program!U29&amp;"/ ","")</f>
        <v/>
      </c>
      <c r="V28" s="9" t="str">
        <f>IF(IFERROR(SEARCH(Kişisel!$A$1,Program!V30),FALSE),V$2&amp;"-"&amp;Program!V29&amp;"/ ","")</f>
        <v/>
      </c>
      <c r="W28" s="9" t="str">
        <f>IF(IFERROR(SEARCH(Kişisel!$A$1,Program!W30),FALSE),W$2&amp;"-"&amp;Program!W29&amp;"/ ","")</f>
        <v/>
      </c>
      <c r="X28" s="9" t="str">
        <f>IF(IFERROR(SEARCH(Kişisel!$A$1,Program!X30),FALSE),X$2&amp;"-"&amp;Program!X29&amp;"/ ","")</f>
        <v/>
      </c>
      <c r="Y28" s="9" t="str">
        <f>IF(IFERROR(SEARCH(Kişisel!$A$1,Program!Y30),FALSE),Y$2&amp;"-"&amp;Program!Y29&amp;"/ ","")</f>
        <v/>
      </c>
      <c r="Z28" s="9" t="str">
        <f>IF(IFERROR(SEARCH(Kişisel!$A$1,Program!Z30),FALSE),Z$2&amp;"-"&amp;Program!Z29&amp;"/ ","")</f>
        <v/>
      </c>
      <c r="AA28" s="9" t="str">
        <f>IF(IFERROR(SEARCH(Kişisel!$A$1,Program!AA30),FALSE),AA$2&amp;"-"&amp;Program!AA29&amp;"/ ","")</f>
        <v/>
      </c>
      <c r="AB28" s="9" t="str">
        <f>IF(IFERROR(SEARCH(Kişisel!$A$1,Program!AB30),FALSE),AB$2&amp;"-"&amp;Program!AB29&amp;"/ ","")</f>
        <v/>
      </c>
      <c r="AC28" s="9" t="str">
        <f>IF(IFERROR(SEARCH(Kişisel!$A$1,Program!AC30),FALSE),AC$2&amp;"-"&amp;Program!AC29&amp;"/ ","")</f>
        <v/>
      </c>
      <c r="AD28" s="9" t="str">
        <f>IF(IFERROR(SEARCH(Kişisel!$A$1,Program!AD30),FALSE),AD$2&amp;"-"&amp;Program!AD29&amp;"/ ","")</f>
        <v/>
      </c>
      <c r="AE28" s="9" t="str">
        <f>IF(IFERROR(SEARCH(Kişisel!$A$1,Program!AE30),FALSE),AE$2&amp;"-"&amp;Program!AE29&amp;"/ ","")</f>
        <v/>
      </c>
      <c r="AF28" s="9" t="str">
        <f>IF(IFERROR(SEARCH(Kişisel!$A$1,Program!AF30),FALSE),AF$2&amp;"-"&amp;Program!AF29&amp;"/ ","")</f>
        <v/>
      </c>
      <c r="AG28" s="9" t="str">
        <f>IF(IFERROR(SEARCH(Kişisel!$A$1,Program!AG30),FALSE),AG$2&amp;"-"&amp;Program!AG29&amp;"/ ","")</f>
        <v/>
      </c>
      <c r="AH28" s="9" t="str">
        <f>IF(IFERROR(SEARCH(Kişisel!$A$1,Program!AH30),FALSE),AH$2&amp;"-"&amp;Program!AH29&amp;"/ ","")</f>
        <v/>
      </c>
      <c r="AI28" s="9" t="str">
        <f>IF(IFERROR(SEARCH(Kişisel!$A$1,Program!AI30),FALSE),AI$2&amp;"-"&amp;Program!AI29&amp;"/ ","")</f>
        <v/>
      </c>
      <c r="AJ28" s="9" t="str">
        <f>IF(IFERROR(SEARCH(Kişisel!$A$1,Program!AJ30),FALSE),AJ$2&amp;"-"&amp;Program!AJ29&amp;"/ ","")</f>
        <v/>
      </c>
      <c r="AK28" s="9" t="str">
        <f>IF(IFERROR(SEARCH(Kişisel!$A$1,Program!AK30),FALSE),AK$2&amp;"-"&amp;Program!AK29&amp;"/ ","")</f>
        <v/>
      </c>
      <c r="AL28" s="9" t="str">
        <f>IF(IFERROR(SEARCH(Kişisel!$A$1,Program!AL30),FALSE),AL$2&amp;"-"&amp;Program!AL29&amp;"/ ","")</f>
        <v/>
      </c>
      <c r="AM28" s="9" t="str">
        <f>IF(IFERROR(SEARCH(Kişisel!$A$1,Program!AM30),FALSE),AM$2&amp;"-"&amp;Program!AM29&amp;"/ ","")</f>
        <v/>
      </c>
      <c r="AN28" s="9" t="str">
        <f>IF(IFERROR(SEARCH(Kişisel!$A$1,Program!AN30),FALSE),AN$2&amp;"-"&amp;Program!AN29&amp;"/ ","")</f>
        <v/>
      </c>
      <c r="AO28" s="9" t="str">
        <f>IF(IFERROR(SEARCH(Kişisel!$A$1,Program!AO30),FALSE),AO$2&amp;"-"&amp;Program!AO29&amp;"/ ","")</f>
        <v/>
      </c>
      <c r="AP28" s="9" t="str">
        <f>IF(IFERROR(SEARCH(Kişisel!$A$1,Program!AP30),FALSE),AP$2&amp;"-"&amp;Program!AP29&amp;"/ ","")</f>
        <v/>
      </c>
      <c r="AQ28" s="9" t="str">
        <f>IF(IFERROR(SEARCH(Kişisel!$A$1,Program!AQ30),FALSE),AQ$2&amp;"-"&amp;Program!AQ29&amp;"/ ","")</f>
        <v/>
      </c>
      <c r="AR28" s="9" t="str">
        <f>IF(IFERROR(SEARCH(Kişisel!$A$1,Program!AR30),FALSE),AR$2&amp;"-"&amp;Program!AR29&amp;"/ ","")</f>
        <v/>
      </c>
      <c r="AS28" s="9" t="str">
        <f>IF(IFERROR(SEARCH(Kişisel!$A$1,Program!AS30),FALSE),AS$2&amp;"-"&amp;Program!AS29&amp;"/ ","")</f>
        <v/>
      </c>
      <c r="AT28" s="9" t="str">
        <f>IF(IFERROR(SEARCH(Kişisel!$A$1,Program!AT30),FALSE),AT$2&amp;"-"&amp;Program!AT29&amp;"/ ","")</f>
        <v/>
      </c>
      <c r="AU28" s="9" t="str">
        <f>IF(IFERROR(SEARCH(Kişisel!$A$1,Program!AU30),FALSE),AU$2&amp;"-"&amp;Program!AU29&amp;"/ ","")</f>
        <v/>
      </c>
      <c r="AV28" s="9" t="str">
        <f>IF(IFERROR(SEARCH(Kişisel!$A$1,Program!AV30),FALSE),AV$2&amp;"-"&amp;Program!AV29&amp;"/ ","")</f>
        <v/>
      </c>
      <c r="AW28" s="9" t="str">
        <f>IF(IFERROR(SEARCH(Kişisel!$A$1,Program!AW30),FALSE),AW$2&amp;"-"&amp;Program!AW29&amp;"/ ","")</f>
        <v/>
      </c>
      <c r="AX28" s="9" t="str">
        <f>IF(IFERROR(SEARCH(Kişisel!$A$1,Program!AX30),FALSE),AX$2&amp;"-"&amp;Program!AX29&amp;"/ ","")</f>
        <v/>
      </c>
      <c r="AY28" s="9" t="str">
        <f>IF(IFERROR(SEARCH(Kişisel!$A$1,Program!AY30),FALSE),AY$2&amp;"-"&amp;Program!AY29&amp;"/ ","")</f>
        <v/>
      </c>
      <c r="AZ28" s="9" t="str">
        <f>IF(IFERROR(SEARCH(Kişisel!$A$1,Program!AZ30),FALSE),AZ$2&amp;"-"&amp;Program!AZ29&amp;"/ ","")</f>
        <v/>
      </c>
      <c r="BA28" s="9" t="str">
        <f>IF(IFERROR(SEARCH(Kişisel!$A$1,Program!BA30),FALSE),BA$2&amp;"-"&amp;Program!BA29&amp;"/ ","")</f>
        <v/>
      </c>
      <c r="BB28" s="9" t="str">
        <f>IF(IFERROR(SEARCH(Kişisel!$A$1,Program!BB30),FALSE),BB$2&amp;"-"&amp;Program!BB29&amp;"/ ","")</f>
        <v/>
      </c>
      <c r="BC28" s="9" t="str">
        <f>IF(IFERROR(SEARCH(Kişisel!$A$1,Program!BC30),FALSE),BC$2&amp;"-"&amp;Program!BC29&amp;"/ ","")</f>
        <v/>
      </c>
      <c r="BD28" s="9" t="str">
        <f>IF(IFERROR(SEARCH(Kişisel!$A$1,Program!BD30),FALSE),BD$2&amp;"-"&amp;Program!BD29&amp;"/ ","")</f>
        <v/>
      </c>
      <c r="BE28" s="9" t="str">
        <f>IF(IFERROR(SEARCH(Kişisel!$A$1,Program!BE30),FALSE),BE$2&amp;"-"&amp;Program!BE29&amp;"/ ","")</f>
        <v/>
      </c>
      <c r="BF28" t="str">
        <f t="shared" ref="BF28" si="30">CONCATENATE(D28,D30,E28,E30,F28,F30,G28,G30,H28,H30,I28,I30,J28,J30,K28,K30,L28,L30,M28,M30,N28,N30,O28,O30,P28,P30,Q28,Q30,R28,R30,S28,S30,T28,T30,U28,U30,V28,V30,W28,W30,X28,X30,Y28,Y30,Z28,Z30,AA28,AA30,AB28,AB30,AC28,AC30,AD28,AD30,AE28,AE30,AF28,AF30,AG28,AG30,AH28,AH30,AI28,AI30,AJ28,AJ30,AK28,AK30,AL28,AL30,AM28,AM30,AN28,AN30,AO28,AO30,AP28,AP30,AQ28,AQ30)</f>
        <v/>
      </c>
      <c r="BG28" t="str">
        <f t="shared" si="28"/>
        <v/>
      </c>
    </row>
    <row r="29" spans="1:59">
      <c r="A29" s="394"/>
      <c r="B29" s="5"/>
      <c r="C29" s="6" t="str">
        <f t="shared" si="29"/>
        <v/>
      </c>
      <c r="D29" t="str">
        <f>IF(AND(Program!D29&lt;&gt;"",OR(Kişisel!$C$1=Program!D31,AND(Program!D31="",Program!D$3=Kişisel!$C$1))),CONCATENATE(D$2,"-",Program!D29," "),"")</f>
        <v/>
      </c>
      <c r="E29" t="str">
        <f>IF(AND(Program!E29&lt;&gt;"",OR(Kişisel!$C$1=Program!E31,AND(Program!E31="",Program!E$3=Kişisel!$C$1))),CONCATENATE(E$2,"-",Program!E29," "),"")</f>
        <v/>
      </c>
      <c r="F29" t="str">
        <f>IF(AND(Program!F29&lt;&gt;"",OR(Kişisel!$C$1=Program!F31,AND(Program!F31="",Program!F$3=Kişisel!$C$1))),CONCATENATE(F$2,"-",Program!F29," "),"")</f>
        <v/>
      </c>
      <c r="G29" t="str">
        <f>IF(AND(Program!G29&lt;&gt;"",OR(Kişisel!$C$1=Program!G31,AND(Program!G31="",Program!G$3=Kişisel!$C$1))),CONCATENATE(G$2,"-",Program!G29," "),"")</f>
        <v/>
      </c>
      <c r="H29" t="str">
        <f>IF(AND(Program!H29&lt;&gt;"",OR(Kişisel!$C$1=Program!H31,AND(Program!H31="",Program!H$3=Kişisel!$C$1))),CONCATENATE(H$2,"-",Program!H29," "),"")</f>
        <v/>
      </c>
      <c r="I29" t="str">
        <f>IF(AND(Program!I29&lt;&gt;"",OR(Kişisel!$C$1=Program!I31,AND(Program!I31="",Program!I$3=Kişisel!$C$1))),CONCATENATE(I$2,"-",Program!I29," "),"")</f>
        <v/>
      </c>
      <c r="J29" t="str">
        <f>IF(AND(Program!J29&lt;&gt;"",OR(Kişisel!$C$1=Program!J31,AND(Program!J31="",Program!J$3=Kişisel!$C$1))),CONCATENATE(J$2,"-",Program!J29," "),"")</f>
        <v/>
      </c>
      <c r="K29" t="str">
        <f>IF(AND(Program!K29&lt;&gt;"",OR(Kişisel!$C$1=Program!K31,AND(Program!K31="",Program!K$3=Kişisel!$C$1))),CONCATENATE(K$2,"-",Program!K29," "),"")</f>
        <v/>
      </c>
      <c r="L29" t="str">
        <f>IF(AND(Program!L29&lt;&gt;"",OR(Kişisel!$C$1=Program!L31,AND(Program!L31="",Program!L$3=Kişisel!$C$1))),CONCATENATE(L$2,"-",Program!L29," "),"")</f>
        <v/>
      </c>
      <c r="M29" t="str">
        <f>IF(AND(Program!M29&lt;&gt;"",OR(Kişisel!$C$1=Program!M31,AND(Program!M31="",Program!M$3=Kişisel!$C$1))),CONCATENATE(M$2,"-",Program!M29," "),"")</f>
        <v/>
      </c>
      <c r="N29" t="str">
        <f>IF(AND(Program!N29&lt;&gt;"",OR(Kişisel!$C$1=Program!N31,AND(Program!N31="",Program!N$3=Kişisel!$C$1))),CONCATENATE(N$2,"-",Program!N29," "),"")</f>
        <v/>
      </c>
      <c r="O29" t="str">
        <f>IF(AND(Program!O29&lt;&gt;"",OR(Kişisel!$C$1=Program!O31,AND(Program!O31="",Program!O$3=Kişisel!$C$1))),CONCATENATE(O$2,"-",Program!O29," "),"")</f>
        <v/>
      </c>
      <c r="P29" t="str">
        <f>IF(AND(Program!P29&lt;&gt;"",OR(Kişisel!$C$1=Program!P31,AND(Program!P31="",Program!P$3=Kişisel!$C$1))),CONCATENATE(P$2,"-",Program!P29," "),"")</f>
        <v/>
      </c>
      <c r="Q29" t="str">
        <f>IF(AND(Program!Q29&lt;&gt;"",OR(Kişisel!$C$1=Program!Q31,AND(Program!Q31="",Program!Q$3=Kişisel!$C$1))),CONCATENATE(Q$2,"-",Program!Q29," "),"")</f>
        <v/>
      </c>
      <c r="R29" t="str">
        <f>IF(AND(Program!R29&lt;&gt;"",OR(Kişisel!$C$1=Program!R31,AND(Program!R31="",Program!R$3=Kişisel!$C$1))),CONCATENATE(R$2,"-",Program!R29," "),"")</f>
        <v/>
      </c>
      <c r="S29" t="str">
        <f>IF(AND(Program!S29&lt;&gt;"",OR(Kişisel!$C$1=Program!S31,AND(Program!S31="",Program!S$3=Kişisel!$C$1))),CONCATENATE(S$2,"-",Program!S29," "),"")</f>
        <v/>
      </c>
      <c r="T29" t="str">
        <f>IF(AND(Program!T29&lt;&gt;"",OR(Kişisel!$C$1=Program!T31,AND(Program!T31="",Program!T$3=Kişisel!$C$1))),CONCATENATE(T$2,"-",Program!T29," "),"")</f>
        <v/>
      </c>
      <c r="U29" t="str">
        <f>IF(AND(Program!U29&lt;&gt;"",OR(Kişisel!$C$1=Program!U31,AND(Program!U31="",Program!U$3=Kişisel!$C$1))),CONCATENATE(U$2,"-",Program!U29," "),"")</f>
        <v/>
      </c>
      <c r="V29" t="str">
        <f>IF(AND(Program!V29&lt;&gt;"",OR(Kişisel!$C$1=Program!V31,AND(Program!V31="",Program!V$3=Kişisel!$C$1))),CONCATENATE(V$2,"-",Program!V29," "),"")</f>
        <v/>
      </c>
      <c r="W29" t="str">
        <f>IF(AND(Program!W29&lt;&gt;"",OR(Kişisel!$C$1=Program!W31,AND(Program!W31="",Program!W$3=Kişisel!$C$1))),CONCATENATE(W$2,"-",Program!W29," "),"")</f>
        <v/>
      </c>
      <c r="X29" t="str">
        <f>IF(AND(Program!X29&lt;&gt;"",OR(Kişisel!$C$1=Program!X31,AND(Program!X31="",Program!X$3=Kişisel!$C$1))),CONCATENATE(X$2,"-",Program!X29," "),"")</f>
        <v/>
      </c>
      <c r="Y29" t="str">
        <f>IF(AND(Program!Y29&lt;&gt;"",OR(Kişisel!$C$1=Program!Y31,AND(Program!Y31="",Program!Y$3=Kişisel!$C$1))),CONCATENATE(Y$2,"-",Program!Y29," "),"")</f>
        <v/>
      </c>
      <c r="Z29" t="str">
        <f>IF(AND(Program!Z29&lt;&gt;"",OR(Kişisel!$C$1=Program!Z31,AND(Program!Z31="",Program!Z$3=Kişisel!$C$1))),CONCATENATE(Z$2,"-",Program!Z29," "),"")</f>
        <v/>
      </c>
      <c r="AA29" t="str">
        <f>IF(AND(Program!AA29&lt;&gt;"",OR(Kişisel!$C$1=Program!AA31,AND(Program!AA31="",Program!AA$3=Kişisel!$C$1))),CONCATENATE(AA$2,"-",Program!AA29," "),"")</f>
        <v/>
      </c>
      <c r="AB29" t="str">
        <f>IF(AND(Program!AB29&lt;&gt;"",OR(Kişisel!$C$1=Program!AB31,AND(Program!AB31="",Program!AB$3=Kişisel!$C$1))),CONCATENATE(AB$2,"-",Program!AB29," "),"")</f>
        <v/>
      </c>
      <c r="AC29" t="str">
        <f>IF(AND(Program!AC29&lt;&gt;"",OR(Kişisel!$C$1=Program!AC31,AND(Program!AC31="",Program!AC$3=Kişisel!$C$1))),CONCATENATE(AC$2,"-",Program!AC29," "),"")</f>
        <v/>
      </c>
      <c r="AD29" t="str">
        <f>IF(AND(Program!AD29&lt;&gt;"",OR(Kişisel!$C$1=Program!AD31,AND(Program!AD31="",Program!AD$3=Kişisel!$C$1))),CONCATENATE(AD$2,"-",Program!AD29," "),"")</f>
        <v/>
      </c>
      <c r="AE29" t="str">
        <f>IF(AND(Program!AE29&lt;&gt;"",OR(Kişisel!$C$1=Program!AE31,AND(Program!AE31="",Program!AE$3=Kişisel!$C$1))),CONCATENATE(AE$2,"-",Program!AE29," "),"")</f>
        <v/>
      </c>
      <c r="AF29" t="str">
        <f>IF(AND(Program!AF29&lt;&gt;"",OR(Kişisel!$C$1=Program!AF31,AND(Program!AF31="",Program!AF$3=Kişisel!$C$1))),CONCATENATE(AF$2,"-",Program!AF29," "),"")</f>
        <v/>
      </c>
      <c r="AG29" t="str">
        <f>IF(AND(Program!AG29&lt;&gt;"",OR(Kişisel!$C$1=Program!AG31,AND(Program!AG31="",Program!AG$3=Kişisel!$C$1))),CONCATENATE(AG$2,"-",Program!AG29," "),"")</f>
        <v/>
      </c>
      <c r="AH29" t="str">
        <f>IF(AND(Program!AH29&lt;&gt;"",OR(Kişisel!$C$1=Program!AH31,AND(Program!AH31="",Program!AH$3=Kişisel!$C$1))),CONCATENATE(AH$2,"-",Program!AH29," "),"")</f>
        <v/>
      </c>
      <c r="AI29" t="str">
        <f>IF(AND(Program!AI29&lt;&gt;"",OR(Kişisel!$C$1=Program!AI31,AND(Program!AI31="",Program!AI$3=Kişisel!$C$1))),CONCATENATE(AI$2,"-",Program!AI29," "),"")</f>
        <v/>
      </c>
      <c r="AJ29" t="str">
        <f>IF(AND(Program!AJ29&lt;&gt;"",OR(Kişisel!$C$1=Program!AJ31,AND(Program!AJ31="",Program!AJ$3=Kişisel!$C$1))),CONCATENATE(AJ$2,"-",Program!AJ29," "),"")</f>
        <v/>
      </c>
      <c r="AK29" t="str">
        <f>IF(AND(Program!AK29&lt;&gt;"",OR(Kişisel!$C$1=Program!AK31,AND(Program!AK31="",Program!AK$3=Kişisel!$C$1))),CONCATENATE(AK$2,"-",Program!AK29," "),"")</f>
        <v/>
      </c>
      <c r="AL29" t="str">
        <f>IF(AND(Program!AL29&lt;&gt;"",OR(Kişisel!$C$1=Program!AL31,AND(Program!AL31="",Program!AL$3=Kişisel!$C$1))),CONCATENATE(AL$2,"-",Program!AL29," "),"")</f>
        <v/>
      </c>
      <c r="AM29" t="str">
        <f>IF(AND(Program!AM29&lt;&gt;"",OR(Kişisel!$C$1=Program!AM31,AND(Program!AM31="",Program!AM$3=Kişisel!$C$1))),CONCATENATE(AM$2,"-",Program!AM29," "),"")</f>
        <v/>
      </c>
      <c r="AN29" t="str">
        <f>IF(AND(Program!AN29&lt;&gt;"",OR(Kişisel!$C$1=Program!AN31,AND(Program!AN31="",Program!AN$3=Kişisel!$C$1))),CONCATENATE(AN$2,"-",Program!AN29," "),"")</f>
        <v/>
      </c>
      <c r="AO29" t="str">
        <f>IF(AND(Program!AO29&lt;&gt;"",OR(Kişisel!$C$1=Program!AO31,AND(Program!AO31="",Program!AO$3=Kişisel!$C$1))),CONCATENATE(AO$2,"-",Program!AO29," "),"")</f>
        <v/>
      </c>
      <c r="AP29" t="str">
        <f>IF(AND(Program!AP29&lt;&gt;"",OR(Kişisel!$C$1=Program!AP31,AND(Program!AP31="",Program!AP$3=Kişisel!$C$1))),CONCATENATE(AP$2,"-",Program!AP29," "),"")</f>
        <v/>
      </c>
      <c r="AQ29" t="str">
        <f>IF(AND(Program!AQ29&lt;&gt;"",OR(Kişisel!$C$1=Program!AQ31,AND(Program!AQ31="",Program!AQ$3=Kişisel!$C$1))),CONCATENATE(AQ$2,"-",Program!AQ29," "),"")</f>
        <v/>
      </c>
      <c r="AR29" t="str">
        <f>IF(AND(Program!AR29&lt;&gt;"",OR(Kişisel!$C$1=Program!AR31,AND(Program!AR31="",Program!AR$3=Kişisel!$C$1))),CONCATENATE(AR$2,"-",Program!AR29," "),"")</f>
        <v/>
      </c>
      <c r="AS29" t="str">
        <f>IF(AND(Program!AS29&lt;&gt;"",OR(Kişisel!$C$1=Program!AS31,AND(Program!AS31="",Program!AS$3=Kişisel!$C$1))),CONCATENATE(AS$2,"-",Program!AS29," "),"")</f>
        <v/>
      </c>
      <c r="AT29" t="str">
        <f>IF(AND(Program!AT29&lt;&gt;"",OR(Kişisel!$C$1=Program!AT31,AND(Program!AT31="",Program!AT$3=Kişisel!$C$1))),CONCATENATE(AT$2,"-",Program!AT29," "),"")</f>
        <v/>
      </c>
      <c r="AU29" t="str">
        <f>IF(AND(Program!AU29&lt;&gt;"",OR(Kişisel!$C$1=Program!AU31,AND(Program!AU31="",Program!AU$3=Kişisel!$C$1))),CONCATENATE(AU$2,"-",Program!AU29," "),"")</f>
        <v/>
      </c>
      <c r="AV29" t="str">
        <f>IF(AND(Program!AV29&lt;&gt;"",OR(Kişisel!$C$1=Program!AV31,AND(Program!AV31="",Program!AV$3=Kişisel!$C$1))),CONCATENATE(AV$2,"-",Program!AV29," "),"")</f>
        <v/>
      </c>
      <c r="AW29" t="str">
        <f>IF(AND(Program!AW29&lt;&gt;"",OR(Kişisel!$C$1=Program!AW31,AND(Program!AW31="",Program!AW$3=Kişisel!$C$1))),CONCATENATE(AW$2,"-",Program!AW29," "),"")</f>
        <v/>
      </c>
      <c r="AX29" t="str">
        <f>IF(AND(Program!AX29&lt;&gt;"",OR(Kişisel!$C$1=Program!AX31,AND(Program!AX31="",Program!AX$3=Kişisel!$C$1))),CONCATENATE(AX$2,"-",Program!AX29," "),"")</f>
        <v/>
      </c>
      <c r="AY29" t="str">
        <f>IF(AND(Program!AY29&lt;&gt;"",OR(Kişisel!$C$1=Program!AY31,AND(Program!AY31="",Program!AY$3=Kişisel!$C$1))),CONCATENATE(AY$2,"-",Program!AY29," "),"")</f>
        <v/>
      </c>
      <c r="AZ29" t="str">
        <f>IF(AND(Program!AZ29&lt;&gt;"",OR(Kişisel!$C$1=Program!AZ31,AND(Program!AZ31="",Program!AZ$3=Kişisel!$C$1))),CONCATENATE(AZ$2,"-",Program!AZ29," "),"")</f>
        <v/>
      </c>
      <c r="BA29" t="str">
        <f>IF(AND(Program!BA29&lt;&gt;"",OR(Kişisel!$C$1=Program!BA31,AND(Program!BA31="",Program!BA$3=Kişisel!$C$1))),CONCATENATE(BA$2,"-",Program!BA29," "),"")</f>
        <v/>
      </c>
      <c r="BB29" t="str">
        <f>IF(AND(Program!BB29&lt;&gt;"",OR(Kişisel!$C$1=Program!BB31,AND(Program!BB31="",Program!BB$3=Kişisel!$C$1))),CONCATENATE(BB$2,"-",Program!BB29," "),"")</f>
        <v/>
      </c>
      <c r="BC29" t="str">
        <f>IF(AND(Program!BC29&lt;&gt;"",OR(Kişisel!$C$1=Program!BC31,AND(Program!BC31="",Program!BC$3=Kişisel!$C$1))),CONCATENATE(BC$2,"-",Program!BC29," "),"")</f>
        <v/>
      </c>
      <c r="BD29" t="str">
        <f>IF(AND(Program!BD29&lt;&gt;"",OR(Kişisel!$C$1=Program!BD31,AND(Program!BD31="",Program!BD$3=Kişisel!$C$1))),CONCATENATE(BD$2,"-",Program!BD29," "),"")</f>
        <v/>
      </c>
      <c r="BE29" t="str">
        <f>IF(AND(Program!BE29&lt;&gt;"",OR(Kişisel!$C$1=Program!BE31,AND(Program!BE31="",Program!BE$3=Kişisel!$C$1))),CONCATENATE(BE$2,"-",Program!BE29," "),"")</f>
        <v/>
      </c>
      <c r="BF29" t="str">
        <f t="shared" ref="BF29" si="31">CONCATENATE(D29,E29,F29,G29,H29,I29,J29,K29,L29,M29,N29,O29,P29,Q29,R29,S29,T29,U29,V29,W29,X29,Y29,Z29,AA29,AB29,AC29,AD29,AE29,AF29,AG29,AH29,AI29,AJ29,AK29,AL29,AM29,AN29,AO29,AP29,AQ29,)</f>
        <v/>
      </c>
      <c r="BG29" t="str">
        <f t="shared" ref="BG29" si="32">CONCATENATE(AR29,AS29,AT29,AU29,AV29,AW29,AX29,AY29,AZ29,BA29,BB29,BC29,BD29,BE29,)</f>
        <v/>
      </c>
    </row>
    <row r="30" spans="1:59">
      <c r="A30" s="394"/>
      <c r="B30" s="5"/>
      <c r="D30" s="29" t="str">
        <f>IF(D28&lt;&gt;"",IF(Program!D31&lt;&gt;"","("&amp;Program!D31&amp;")","("&amp;Program!D$3&amp;")"),"")</f>
        <v/>
      </c>
      <c r="E30" s="29" t="str">
        <f>IF(E28&lt;&gt;"",IF(Program!E31&lt;&gt;"","("&amp;Program!E31&amp;")","("&amp;Program!E$3&amp;")"),"")</f>
        <v/>
      </c>
      <c r="F30" s="29" t="str">
        <f>IF(F28&lt;&gt;"",IF(Program!F31&lt;&gt;"","("&amp;Program!F31&amp;")","("&amp;Program!F$3&amp;")"),"")</f>
        <v/>
      </c>
      <c r="G30" s="29" t="str">
        <f>IF(G28&lt;&gt;"",IF(Program!G31&lt;&gt;"","("&amp;Program!G31&amp;")","("&amp;Program!G$3&amp;")"),"")</f>
        <v/>
      </c>
      <c r="H30" s="29" t="str">
        <f>IF(H28&lt;&gt;"",IF(Program!H31&lt;&gt;"","("&amp;Program!H31&amp;")","("&amp;Program!H$3&amp;")"),"")</f>
        <v/>
      </c>
      <c r="I30" s="29" t="str">
        <f>IF(I28&lt;&gt;"",IF(Program!I31&lt;&gt;"","("&amp;Program!I31&amp;")","("&amp;Program!I$3&amp;")"),"")</f>
        <v/>
      </c>
      <c r="J30" s="29" t="str">
        <f>IF(J28&lt;&gt;"",IF(Program!J31&lt;&gt;"","("&amp;Program!J31&amp;")","("&amp;Program!J$3&amp;")"),"")</f>
        <v/>
      </c>
      <c r="K30" s="29" t="str">
        <f>IF(K28&lt;&gt;"",IF(Program!K31&lt;&gt;"","("&amp;Program!K31&amp;")","("&amp;Program!K$3&amp;")"),"")</f>
        <v/>
      </c>
      <c r="L30" s="29" t="str">
        <f>IF(L28&lt;&gt;"",IF(Program!L31&lt;&gt;"","("&amp;Program!L31&amp;")","("&amp;Program!L$3&amp;")"),"")</f>
        <v/>
      </c>
      <c r="M30" s="29" t="str">
        <f>IF(M28&lt;&gt;"",IF(Program!M31&lt;&gt;"","("&amp;Program!M31&amp;")","("&amp;Program!M$3&amp;")"),"")</f>
        <v/>
      </c>
      <c r="N30" s="29" t="str">
        <f>IF(N28&lt;&gt;"",IF(Program!N31&lt;&gt;"","("&amp;Program!N31&amp;")","("&amp;Program!N$3&amp;")"),"")</f>
        <v/>
      </c>
      <c r="O30" s="29" t="str">
        <f>IF(O28&lt;&gt;"",IF(Program!O31&lt;&gt;"","("&amp;Program!O31&amp;")","("&amp;Program!O$3&amp;")"),"")</f>
        <v/>
      </c>
      <c r="P30" s="29" t="str">
        <f>IF(P28&lt;&gt;"",IF(Program!P31&lt;&gt;"","("&amp;Program!P31&amp;")","("&amp;Program!P$3&amp;")"),"")</f>
        <v/>
      </c>
      <c r="Q30" s="29" t="str">
        <f>IF(Q28&lt;&gt;"",IF(Program!Q31&lt;&gt;"","("&amp;Program!Q31&amp;")","("&amp;Program!Q$3&amp;")"),"")</f>
        <v/>
      </c>
      <c r="R30" s="29" t="str">
        <f>IF(R28&lt;&gt;"",IF(Program!R31&lt;&gt;"","("&amp;Program!R31&amp;")","("&amp;Program!R$3&amp;")"),"")</f>
        <v/>
      </c>
      <c r="S30" s="29" t="str">
        <f>IF(S28&lt;&gt;"",IF(Program!S31&lt;&gt;"","("&amp;Program!S31&amp;")","("&amp;Program!S$3&amp;")"),"")</f>
        <v/>
      </c>
      <c r="T30" s="29" t="str">
        <f>IF(T28&lt;&gt;"",IF(Program!T31&lt;&gt;"","("&amp;Program!T31&amp;")","("&amp;Program!T$3&amp;")"),"")</f>
        <v/>
      </c>
      <c r="U30" s="29" t="str">
        <f>IF(U28&lt;&gt;"",IF(Program!U31&lt;&gt;"","("&amp;Program!U31&amp;")","("&amp;Program!U$3&amp;")"),"")</f>
        <v/>
      </c>
      <c r="V30" s="29" t="str">
        <f>IF(V28&lt;&gt;"",IF(Program!V31&lt;&gt;"","("&amp;Program!V31&amp;")","("&amp;Program!V$3&amp;")"),"")</f>
        <v/>
      </c>
      <c r="W30" s="29" t="str">
        <f>IF(W28&lt;&gt;"",IF(Program!W31&lt;&gt;"","("&amp;Program!W31&amp;")","("&amp;Program!W$3&amp;")"),"")</f>
        <v/>
      </c>
      <c r="X30" s="29" t="str">
        <f>IF(X28&lt;&gt;"",IF(Program!X31&lt;&gt;"","("&amp;Program!X31&amp;")","("&amp;Program!X$3&amp;")"),"")</f>
        <v/>
      </c>
      <c r="Y30" s="29" t="str">
        <f>IF(Y28&lt;&gt;"",IF(Program!Y31&lt;&gt;"","("&amp;Program!Y31&amp;")","("&amp;Program!Y$3&amp;")"),"")</f>
        <v/>
      </c>
      <c r="Z30" s="29" t="str">
        <f>IF(Z28&lt;&gt;"",IF(Program!Z31&lt;&gt;"","("&amp;Program!Z31&amp;")","("&amp;Program!Z$3&amp;")"),"")</f>
        <v/>
      </c>
      <c r="AA30" s="29" t="str">
        <f>IF(AA28&lt;&gt;"",IF(Program!AA31&lt;&gt;"","("&amp;Program!AA31&amp;")","("&amp;Program!AA$3&amp;")"),"")</f>
        <v/>
      </c>
      <c r="AB30" s="29" t="str">
        <f>IF(AB28&lt;&gt;"",IF(Program!AB31&lt;&gt;"","("&amp;Program!AB31&amp;")","("&amp;Program!AB$3&amp;")"),"")</f>
        <v/>
      </c>
      <c r="AC30" s="29" t="str">
        <f>IF(AC28&lt;&gt;"",IF(Program!AC31&lt;&gt;"","("&amp;Program!AC31&amp;")","("&amp;Program!AC$3&amp;")"),"")</f>
        <v/>
      </c>
      <c r="AD30" s="29" t="str">
        <f>IF(AD28&lt;&gt;"",IF(Program!AD31&lt;&gt;"","("&amp;Program!AD31&amp;")","("&amp;Program!AD$3&amp;")"),"")</f>
        <v/>
      </c>
      <c r="AE30" s="29" t="str">
        <f>IF(AE28&lt;&gt;"",IF(Program!AE31&lt;&gt;"","("&amp;Program!AE31&amp;")","("&amp;Program!AE$3&amp;")"),"")</f>
        <v/>
      </c>
      <c r="AF30" s="29" t="str">
        <f>IF(AF28&lt;&gt;"",IF(Program!AF31&lt;&gt;"","("&amp;Program!AF31&amp;")","("&amp;Program!AF$3&amp;")"),"")</f>
        <v/>
      </c>
      <c r="AG30" s="29" t="str">
        <f>IF(AG28&lt;&gt;"",IF(Program!AG31&lt;&gt;"","("&amp;Program!AG31&amp;")","("&amp;Program!AG$3&amp;")"),"")</f>
        <v/>
      </c>
      <c r="AH30" s="29" t="str">
        <f>IF(AH28&lt;&gt;"",IF(Program!AH31&lt;&gt;"","("&amp;Program!AH31&amp;")","("&amp;Program!AH$3&amp;")"),"")</f>
        <v/>
      </c>
      <c r="AI30" s="29" t="str">
        <f>IF(AI28&lt;&gt;"",IF(Program!AI31&lt;&gt;"","("&amp;Program!AI31&amp;")","("&amp;Program!AI$3&amp;")"),"")</f>
        <v/>
      </c>
      <c r="AJ30" s="29" t="str">
        <f>IF(AJ28&lt;&gt;"",IF(Program!AJ31&lt;&gt;"","("&amp;Program!AJ31&amp;")","("&amp;Program!AJ$3&amp;")"),"")</f>
        <v/>
      </c>
      <c r="AK30" s="29" t="str">
        <f>IF(AK28&lt;&gt;"",IF(Program!AK31&lt;&gt;"","("&amp;Program!AK31&amp;")","("&amp;Program!AK$3&amp;")"),"")</f>
        <v/>
      </c>
      <c r="AL30" s="29" t="str">
        <f>IF(AL28&lt;&gt;"",IF(Program!AL31&lt;&gt;"","("&amp;Program!AL31&amp;")","("&amp;Program!AL$3&amp;")"),"")</f>
        <v/>
      </c>
      <c r="AM30" s="29" t="str">
        <f>IF(AM28&lt;&gt;"",IF(Program!AM31&lt;&gt;"","("&amp;Program!AM31&amp;")","("&amp;Program!AM$3&amp;")"),"")</f>
        <v/>
      </c>
      <c r="AN30" s="29" t="str">
        <f>IF(AN28&lt;&gt;"",IF(Program!AN31&lt;&gt;"","("&amp;Program!AN31&amp;")","("&amp;Program!AN$3&amp;")"),"")</f>
        <v/>
      </c>
      <c r="AO30" s="29" t="str">
        <f>IF(AO28&lt;&gt;"",IF(Program!AO31&lt;&gt;"","("&amp;Program!AO31&amp;")","("&amp;Program!AO$3&amp;")"),"")</f>
        <v/>
      </c>
      <c r="AP30" s="29" t="str">
        <f>IF(AP28&lt;&gt;"",IF(Program!AP31&lt;&gt;"","("&amp;Program!AP31&amp;")","("&amp;Program!AP$3&amp;")"),"")</f>
        <v/>
      </c>
      <c r="AQ30" s="29" t="str">
        <f>IF(AQ28&lt;&gt;"",IF(Program!AQ31&lt;&gt;"","("&amp;Program!AQ31&amp;")","("&amp;Program!AQ$3&amp;")"),"")</f>
        <v/>
      </c>
      <c r="AR30" s="29" t="str">
        <f>IF(AR28&lt;&gt;"",IF(Program!AR31&lt;&gt;"","("&amp;Program!AR31&amp;")","("&amp;Program!AR$3&amp;")"),"")</f>
        <v/>
      </c>
      <c r="AS30" s="29" t="str">
        <f>IF(AS28&lt;&gt;"",IF(Program!AS31&lt;&gt;"","("&amp;Program!AS31&amp;")","("&amp;Program!AS$3&amp;")"),"")</f>
        <v/>
      </c>
      <c r="AT30" s="29" t="str">
        <f>IF(AT28&lt;&gt;"",IF(Program!AT31&lt;&gt;"","("&amp;Program!AT31&amp;")","("&amp;Program!AT$3&amp;")"),"")</f>
        <v/>
      </c>
      <c r="AU30" s="29" t="str">
        <f>IF(AU28&lt;&gt;"",IF(Program!AU31&lt;&gt;"","("&amp;Program!AU31&amp;")","("&amp;Program!AU$3&amp;")"),"")</f>
        <v/>
      </c>
      <c r="AV30" s="29" t="str">
        <f>IF(AV28&lt;&gt;"",IF(Program!AV31&lt;&gt;"","("&amp;Program!AV31&amp;")","("&amp;Program!AV$3&amp;")"),"")</f>
        <v/>
      </c>
      <c r="AW30" s="29" t="str">
        <f>IF(AW28&lt;&gt;"",IF(Program!AW31&lt;&gt;"","("&amp;Program!AW31&amp;")","("&amp;Program!AW$3&amp;")"),"")</f>
        <v/>
      </c>
      <c r="AX30" s="29" t="str">
        <f>IF(AX28&lt;&gt;"",IF(Program!AX31&lt;&gt;"","("&amp;Program!AX31&amp;")","("&amp;Program!AX$3&amp;")"),"")</f>
        <v/>
      </c>
      <c r="AY30" s="29" t="str">
        <f>IF(AY28&lt;&gt;"",IF(Program!AY31&lt;&gt;"","("&amp;Program!AY31&amp;")","("&amp;Program!AY$3&amp;")"),"")</f>
        <v/>
      </c>
      <c r="AZ30" s="29" t="str">
        <f>IF(AZ28&lt;&gt;"",IF(Program!AZ31&lt;&gt;"","("&amp;Program!AZ31&amp;")","("&amp;Program!AZ$3&amp;")"),"")</f>
        <v/>
      </c>
      <c r="BA30" s="29" t="str">
        <f>IF(BA28&lt;&gt;"",IF(Program!BA31&lt;&gt;"","("&amp;Program!BA31&amp;")","("&amp;Program!BA$3&amp;")"),"")</f>
        <v/>
      </c>
      <c r="BB30" s="29" t="str">
        <f>IF(BB28&lt;&gt;"",IF(Program!BB31&lt;&gt;"","("&amp;Program!BB31&amp;")","("&amp;Program!BB$3&amp;")"),"")</f>
        <v/>
      </c>
      <c r="BC30" s="29" t="str">
        <f>IF(BC28&lt;&gt;"",IF(Program!BC31&lt;&gt;"","("&amp;Program!BC31&amp;")","("&amp;Program!BC$3&amp;")"),"")</f>
        <v/>
      </c>
      <c r="BD30" s="29" t="str">
        <f>IF(BD28&lt;&gt;"",IF(Program!BD31&lt;&gt;"","("&amp;Program!BD31&amp;")","("&amp;Program!BD$3&amp;")"),"")</f>
        <v/>
      </c>
      <c r="BE30" s="29" t="str">
        <f>IF(BE28&lt;&gt;"",IF(Program!BE31&lt;&gt;"","("&amp;Program!BE31&amp;")","("&amp;Program!BE$3&amp;")"),"")</f>
        <v/>
      </c>
      <c r="BG30" t="str">
        <f t="shared" ref="BG30:BG31" si="33">CONCATENATE(AR30,AR32,AS30,AS32,AT30,AT32,AU30,AU32,AV30,AV32,AW30,AW32,AX30,AX32,AY30,AY32,AZ30,AZ32,BA30,BA32,BB30,BB32,BC30,BC32,BD30,BD32,BE30,BE32)</f>
        <v/>
      </c>
    </row>
    <row r="31" spans="1:59">
      <c r="A31" s="394"/>
      <c r="B31" s="5">
        <v>0.75</v>
      </c>
      <c r="C31" s="6" t="str">
        <f t="shared" ref="C31:C32" si="34">CONCATENATE(BF31,BG31)</f>
        <v/>
      </c>
      <c r="D31" s="9" t="str">
        <f>IF(IFERROR(SEARCH(Kişisel!$A$1,Program!D33),FALSE),D$2&amp;"-"&amp;Program!D32&amp;"/ ","")</f>
        <v/>
      </c>
      <c r="E31" s="9" t="str">
        <f>IF(IFERROR(SEARCH(Kişisel!$A$1,Program!E33),FALSE),E$2&amp;"-"&amp;Program!E32&amp;"/ ","")</f>
        <v/>
      </c>
      <c r="F31" s="9" t="str">
        <f>IF(IFERROR(SEARCH(Kişisel!$A$1,Program!F33),FALSE),F$2&amp;"-"&amp;Program!F32&amp;"/ ","")</f>
        <v/>
      </c>
      <c r="G31" s="9" t="str">
        <f>IF(IFERROR(SEARCH(Kişisel!$A$1,Program!G33),FALSE),G$2&amp;"-"&amp;Program!G32&amp;"/ ","")</f>
        <v/>
      </c>
      <c r="H31" s="9" t="str">
        <f>IF(IFERROR(SEARCH(Kişisel!$A$1,Program!H33),FALSE),H$2&amp;"-"&amp;Program!H32&amp;"/ ","")</f>
        <v/>
      </c>
      <c r="I31" s="9" t="str">
        <f>IF(IFERROR(SEARCH(Kişisel!$A$1,Program!I33),FALSE),I$2&amp;"-"&amp;Program!I32&amp;"/ ","")</f>
        <v/>
      </c>
      <c r="J31" s="9" t="str">
        <f>IF(IFERROR(SEARCH(Kişisel!$A$1,Program!J33),FALSE),J$2&amp;"-"&amp;Program!J32&amp;"/ ","")</f>
        <v/>
      </c>
      <c r="K31" s="9" t="str">
        <f>IF(IFERROR(SEARCH(Kişisel!$A$1,Program!K33),FALSE),K$2&amp;"-"&amp;Program!K32&amp;"/ ","")</f>
        <v/>
      </c>
      <c r="L31" s="9" t="str">
        <f>IF(IFERROR(SEARCH(Kişisel!$A$1,Program!L33),FALSE),L$2&amp;"-"&amp;Program!L32&amp;"/ ","")</f>
        <v/>
      </c>
      <c r="M31" s="9" t="str">
        <f>IF(IFERROR(SEARCH(Kişisel!$A$1,Program!M33),FALSE),M$2&amp;"-"&amp;Program!M32&amp;"/ ","")</f>
        <v/>
      </c>
      <c r="N31" s="9" t="str">
        <f>IF(IFERROR(SEARCH(Kişisel!$A$1,Program!N33),FALSE),N$2&amp;"-"&amp;Program!N32&amp;"/ ","")</f>
        <v/>
      </c>
      <c r="O31" s="9" t="str">
        <f>IF(IFERROR(SEARCH(Kişisel!$A$1,Program!O33),FALSE),O$2&amp;"-"&amp;Program!O32&amp;"/ ","")</f>
        <v/>
      </c>
      <c r="P31" s="9" t="str">
        <f>IF(IFERROR(SEARCH(Kişisel!$A$1,Program!P33),FALSE),P$2&amp;"-"&amp;Program!P32&amp;"/ ","")</f>
        <v/>
      </c>
      <c r="Q31" s="9" t="str">
        <f>IF(IFERROR(SEARCH(Kişisel!$A$1,Program!Q33),FALSE),Q$2&amp;"-"&amp;Program!Q32&amp;"/ ","")</f>
        <v/>
      </c>
      <c r="R31" s="9" t="str">
        <f>IF(IFERROR(SEARCH(Kişisel!$A$1,Program!R33),FALSE),R$2&amp;"-"&amp;Program!R32&amp;"/ ","")</f>
        <v/>
      </c>
      <c r="S31" s="9" t="str">
        <f>IF(IFERROR(SEARCH(Kişisel!$A$1,Program!S33),FALSE),S$2&amp;"-"&amp;Program!S32&amp;"/ ","")</f>
        <v/>
      </c>
      <c r="T31" s="9" t="str">
        <f>IF(IFERROR(SEARCH(Kişisel!$A$1,Program!T33),FALSE),T$2&amp;"-"&amp;Program!T32&amp;"/ ","")</f>
        <v/>
      </c>
      <c r="U31" s="9" t="str">
        <f>IF(IFERROR(SEARCH(Kişisel!$A$1,Program!U33),FALSE),U$2&amp;"-"&amp;Program!U32&amp;"/ ","")</f>
        <v/>
      </c>
      <c r="V31" s="9" t="str">
        <f>IF(IFERROR(SEARCH(Kişisel!$A$1,Program!V33),FALSE),V$2&amp;"-"&amp;Program!V32&amp;"/ ","")</f>
        <v/>
      </c>
      <c r="W31" s="9" t="str">
        <f>IF(IFERROR(SEARCH(Kişisel!$A$1,Program!W33),FALSE),W$2&amp;"-"&amp;Program!W32&amp;"/ ","")</f>
        <v/>
      </c>
      <c r="X31" s="9" t="str">
        <f>IF(IFERROR(SEARCH(Kişisel!$A$1,Program!X33),FALSE),X$2&amp;"-"&amp;Program!X32&amp;"/ ","")</f>
        <v/>
      </c>
      <c r="Y31" s="9" t="str">
        <f>IF(IFERROR(SEARCH(Kişisel!$A$1,Program!Y33),FALSE),Y$2&amp;"-"&amp;Program!Y32&amp;"/ ","")</f>
        <v/>
      </c>
      <c r="Z31" s="9" t="str">
        <f>IF(IFERROR(SEARCH(Kişisel!$A$1,Program!Z33),FALSE),Z$2&amp;"-"&amp;Program!Z32&amp;"/ ","")</f>
        <v/>
      </c>
      <c r="AA31" s="9" t="str">
        <f>IF(IFERROR(SEARCH(Kişisel!$A$1,Program!AA33),FALSE),AA$2&amp;"-"&amp;Program!AA32&amp;"/ ","")</f>
        <v/>
      </c>
      <c r="AB31" s="9" t="str">
        <f>IF(IFERROR(SEARCH(Kişisel!$A$1,Program!AB33),FALSE),AB$2&amp;"-"&amp;Program!AB32&amp;"/ ","")</f>
        <v/>
      </c>
      <c r="AC31" s="9" t="str">
        <f>IF(IFERROR(SEARCH(Kişisel!$A$1,Program!AC33),FALSE),AC$2&amp;"-"&amp;Program!AC32&amp;"/ ","")</f>
        <v/>
      </c>
      <c r="AD31" s="9" t="str">
        <f>IF(IFERROR(SEARCH(Kişisel!$A$1,Program!AD33),FALSE),AD$2&amp;"-"&amp;Program!AD32&amp;"/ ","")</f>
        <v/>
      </c>
      <c r="AE31" s="9" t="str">
        <f>IF(IFERROR(SEARCH(Kişisel!$A$1,Program!AE33),FALSE),AE$2&amp;"-"&amp;Program!AE32&amp;"/ ","")</f>
        <v/>
      </c>
      <c r="AF31" s="9" t="str">
        <f>IF(IFERROR(SEARCH(Kişisel!$A$1,Program!AF33),FALSE),AF$2&amp;"-"&amp;Program!AF32&amp;"/ ","")</f>
        <v/>
      </c>
      <c r="AG31" s="9" t="str">
        <f>IF(IFERROR(SEARCH(Kişisel!$A$1,Program!AG33),FALSE),AG$2&amp;"-"&amp;Program!AG32&amp;"/ ","")</f>
        <v/>
      </c>
      <c r="AH31" s="9" t="str">
        <f>IF(IFERROR(SEARCH(Kişisel!$A$1,Program!AH33),FALSE),AH$2&amp;"-"&amp;Program!AH32&amp;"/ ","")</f>
        <v/>
      </c>
      <c r="AI31" s="9" t="str">
        <f>IF(IFERROR(SEARCH(Kişisel!$A$1,Program!AI33),FALSE),AI$2&amp;"-"&amp;Program!AI32&amp;"/ ","")</f>
        <v/>
      </c>
      <c r="AJ31" s="9" t="str">
        <f>IF(IFERROR(SEARCH(Kişisel!$A$1,Program!AJ33),FALSE),AJ$2&amp;"-"&amp;Program!AJ32&amp;"/ ","")</f>
        <v/>
      </c>
      <c r="AK31" s="9" t="str">
        <f>IF(IFERROR(SEARCH(Kişisel!$A$1,Program!AK33),FALSE),AK$2&amp;"-"&amp;Program!AK32&amp;"/ ","")</f>
        <v/>
      </c>
      <c r="AL31" s="9" t="str">
        <f>IF(IFERROR(SEARCH(Kişisel!$A$1,Program!AL33),FALSE),AL$2&amp;"-"&amp;Program!AL32&amp;"/ ","")</f>
        <v/>
      </c>
      <c r="AM31" s="9" t="str">
        <f>IF(IFERROR(SEARCH(Kişisel!$A$1,Program!AM33),FALSE),AM$2&amp;"-"&amp;Program!AM32&amp;"/ ","")</f>
        <v/>
      </c>
      <c r="AN31" s="9" t="str">
        <f>IF(IFERROR(SEARCH(Kişisel!$A$1,Program!AN33),FALSE),AN$2&amp;"-"&amp;Program!AN32&amp;"/ ","")</f>
        <v/>
      </c>
      <c r="AO31" s="9" t="str">
        <f>IF(IFERROR(SEARCH(Kişisel!$A$1,Program!AO33),FALSE),AO$2&amp;"-"&amp;Program!AO32&amp;"/ ","")</f>
        <v/>
      </c>
      <c r="AP31" s="9" t="str">
        <f>IF(IFERROR(SEARCH(Kişisel!$A$1,Program!AP33),FALSE),AP$2&amp;"-"&amp;Program!AP32&amp;"/ ","")</f>
        <v/>
      </c>
      <c r="AQ31" s="9" t="str">
        <f>IF(IFERROR(SEARCH(Kişisel!$A$1,Program!AQ33),FALSE),AQ$2&amp;"-"&amp;Program!AQ32&amp;"/ ","")</f>
        <v/>
      </c>
      <c r="AR31" s="9" t="str">
        <f>IF(IFERROR(SEARCH(Kişisel!$A$1,Program!AR33),FALSE),AR$2&amp;"-"&amp;Program!AR32&amp;"/ ","")</f>
        <v/>
      </c>
      <c r="AS31" s="9" t="str">
        <f>IF(IFERROR(SEARCH(Kişisel!$A$1,Program!AS33),FALSE),AS$2&amp;"-"&amp;Program!AS32&amp;"/ ","")</f>
        <v/>
      </c>
      <c r="AT31" s="9" t="str">
        <f>IF(IFERROR(SEARCH(Kişisel!$A$1,Program!AT33),FALSE),AT$2&amp;"-"&amp;Program!AT32&amp;"/ ","")</f>
        <v/>
      </c>
      <c r="AU31" s="9" t="str">
        <f>IF(IFERROR(SEARCH(Kişisel!$A$1,Program!AU33),FALSE),AU$2&amp;"-"&amp;Program!AU32&amp;"/ ","")</f>
        <v/>
      </c>
      <c r="AV31" s="9" t="str">
        <f>IF(IFERROR(SEARCH(Kişisel!$A$1,Program!AV33),FALSE),AV$2&amp;"-"&amp;Program!AV32&amp;"/ ","")</f>
        <v/>
      </c>
      <c r="AW31" s="9" t="str">
        <f>IF(IFERROR(SEARCH(Kişisel!$A$1,Program!AW33),FALSE),AW$2&amp;"-"&amp;Program!AW32&amp;"/ ","")</f>
        <v/>
      </c>
      <c r="AX31" s="9" t="str">
        <f>IF(IFERROR(SEARCH(Kişisel!$A$1,Program!AX33),FALSE),AX$2&amp;"-"&amp;Program!AX32&amp;"/ ","")</f>
        <v/>
      </c>
      <c r="AY31" s="9" t="str">
        <f>IF(IFERROR(SEARCH(Kişisel!$A$1,Program!AY33),FALSE),AY$2&amp;"-"&amp;Program!AY32&amp;"/ ","")</f>
        <v/>
      </c>
      <c r="AZ31" s="9" t="str">
        <f>IF(IFERROR(SEARCH(Kişisel!$A$1,Program!AZ33),FALSE),AZ$2&amp;"-"&amp;Program!AZ32&amp;"/ ","")</f>
        <v/>
      </c>
      <c r="BA31" s="9" t="str">
        <f>IF(IFERROR(SEARCH(Kişisel!$A$1,Program!BA33),FALSE),BA$2&amp;"-"&amp;Program!BA32&amp;"/ ","")</f>
        <v/>
      </c>
      <c r="BB31" s="9" t="str">
        <f>IF(IFERROR(SEARCH(Kişisel!$A$1,Program!BB33),FALSE),BB$2&amp;"-"&amp;Program!BB32&amp;"/ ","")</f>
        <v/>
      </c>
      <c r="BC31" s="9" t="str">
        <f>IF(IFERROR(SEARCH(Kişisel!$A$1,Program!BC33),FALSE),BC$2&amp;"-"&amp;Program!BC32&amp;"/ ","")</f>
        <v/>
      </c>
      <c r="BD31" s="9" t="str">
        <f>IF(IFERROR(SEARCH(Kişisel!$A$1,Program!BD33),FALSE),BD$2&amp;"-"&amp;Program!BD32&amp;"/ ","")</f>
        <v/>
      </c>
      <c r="BE31" s="9" t="str">
        <f>IF(IFERROR(SEARCH(Kişisel!$A$1,Program!BE33),FALSE),BE$2&amp;"-"&amp;Program!BE32&amp;"/ ","")</f>
        <v/>
      </c>
      <c r="BF31" t="str">
        <f t="shared" ref="BF31" si="35">CONCATENATE(D31,D33,E31,E33,F31,F33,G31,G33,H31,H33,I31,I33,J31,J33,K31,K33,L31,L33,M31,M33,N31,N33,O31,O33,P31,P33,Q31,Q33,R31,R33,S31,S33,T31,T33,U31,U33,V31,V33,W31,W33,X31,X33,Y31,Y33,Z31,Z33,AA31,AA33,AB31,AB33,AC31,AC33,AD31,AD33,AE31,AE33,AF31,AF33,AG31,AG33,AH31,AH33,AI31,AI33,AJ31,AJ33,AK31,AK33,AL31,AL33,AM31,AM33,AN31,AN33,AO31,AO33,AP31,AP33,AQ31,AQ33)</f>
        <v/>
      </c>
      <c r="BG31" t="str">
        <f t="shared" si="33"/>
        <v/>
      </c>
    </row>
    <row r="32" spans="1:59">
      <c r="A32" s="394"/>
      <c r="B32" s="5"/>
      <c r="C32" s="6" t="str">
        <f t="shared" si="34"/>
        <v/>
      </c>
      <c r="D32" t="str">
        <f>IF(AND(Program!D32&lt;&gt;"",OR(Kişisel!$C$1=Program!D34,AND(Program!D34="",Program!D$3=Kişisel!$C$1))),CONCATENATE(D$2,"-",Program!D32," "),"")</f>
        <v/>
      </c>
      <c r="E32" t="str">
        <f>IF(AND(Program!E32&lt;&gt;"",OR(Kişisel!$C$1=Program!E34,AND(Program!E34="",Program!E$3=Kişisel!$C$1))),CONCATENATE(E$2,"-",Program!E32," "),"")</f>
        <v/>
      </c>
      <c r="F32" t="str">
        <f>IF(AND(Program!F32&lt;&gt;"",OR(Kişisel!$C$1=Program!F34,AND(Program!F34="",Program!F$3=Kişisel!$C$1))),CONCATENATE(F$2,"-",Program!F32," "),"")</f>
        <v/>
      </c>
      <c r="G32" t="str">
        <f>IF(AND(Program!G32&lt;&gt;"",OR(Kişisel!$C$1=Program!G34,AND(Program!G34="",Program!G$3=Kişisel!$C$1))),CONCATENATE(G$2,"-",Program!G32," "),"")</f>
        <v/>
      </c>
      <c r="H32" t="str">
        <f>IF(AND(Program!H32&lt;&gt;"",OR(Kişisel!$C$1=Program!H34,AND(Program!H34="",Program!H$3=Kişisel!$C$1))),CONCATENATE(H$2,"-",Program!H32," "),"")</f>
        <v/>
      </c>
      <c r="I32" t="str">
        <f>IF(AND(Program!I32&lt;&gt;"",OR(Kişisel!$C$1=Program!I34,AND(Program!I34="",Program!I$3=Kişisel!$C$1))),CONCATENATE(I$2,"-",Program!I32," "),"")</f>
        <v/>
      </c>
      <c r="J32" t="str">
        <f>IF(AND(Program!J32&lt;&gt;"",OR(Kişisel!$C$1=Program!J34,AND(Program!J34="",Program!J$3=Kişisel!$C$1))),CONCATENATE(J$2,"-",Program!J32," "),"")</f>
        <v/>
      </c>
      <c r="K32" t="str">
        <f>IF(AND(Program!K32&lt;&gt;"",OR(Kişisel!$C$1=Program!K34,AND(Program!K34="",Program!K$3=Kişisel!$C$1))),CONCATENATE(K$2,"-",Program!K32," "),"")</f>
        <v/>
      </c>
      <c r="L32" t="str">
        <f>IF(AND(Program!L32&lt;&gt;"",OR(Kişisel!$C$1=Program!L34,AND(Program!L34="",Program!L$3=Kişisel!$C$1))),CONCATENATE(L$2,"-",Program!L32," "),"")</f>
        <v/>
      </c>
      <c r="M32" t="str">
        <f>IF(AND(Program!M32&lt;&gt;"",OR(Kişisel!$C$1=Program!M34,AND(Program!M34="",Program!M$3=Kişisel!$C$1))),CONCATENATE(M$2,"-",Program!M32," "),"")</f>
        <v/>
      </c>
      <c r="N32" t="str">
        <f>IF(AND(Program!N32&lt;&gt;"",OR(Kişisel!$C$1=Program!N34,AND(Program!N34="",Program!N$3=Kişisel!$C$1))),CONCATENATE(N$2,"-",Program!N32," "),"")</f>
        <v/>
      </c>
      <c r="O32" t="str">
        <f>IF(AND(Program!O32&lt;&gt;"",OR(Kişisel!$C$1=Program!O34,AND(Program!O34="",Program!O$3=Kişisel!$C$1))),CONCATENATE(O$2,"-",Program!O32," "),"")</f>
        <v/>
      </c>
      <c r="P32" t="str">
        <f>IF(AND(Program!P32&lt;&gt;"",OR(Kişisel!$C$1=Program!P34,AND(Program!P34="",Program!P$3=Kişisel!$C$1))),CONCATENATE(P$2,"-",Program!P32," "),"")</f>
        <v/>
      </c>
      <c r="Q32" t="str">
        <f>IF(AND(Program!Q32&lt;&gt;"",OR(Kişisel!$C$1=Program!Q34,AND(Program!Q34="",Program!Q$3=Kişisel!$C$1))),CONCATENATE(Q$2,"-",Program!Q32," "),"")</f>
        <v/>
      </c>
      <c r="R32" t="str">
        <f>IF(AND(Program!R32&lt;&gt;"",OR(Kişisel!$C$1=Program!R34,AND(Program!R34="",Program!R$3=Kişisel!$C$1))),CONCATENATE(R$2,"-",Program!R32," "),"")</f>
        <v/>
      </c>
      <c r="S32" t="str">
        <f>IF(AND(Program!S32&lt;&gt;"",OR(Kişisel!$C$1=Program!S34,AND(Program!S34="",Program!S$3=Kişisel!$C$1))),CONCATENATE(S$2,"-",Program!S32," "),"")</f>
        <v/>
      </c>
      <c r="T32" t="str">
        <f>IF(AND(Program!T32&lt;&gt;"",OR(Kişisel!$C$1=Program!T34,AND(Program!T34="",Program!T$3=Kişisel!$C$1))),CONCATENATE(T$2,"-",Program!T32," "),"")</f>
        <v/>
      </c>
      <c r="U32" t="str">
        <f>IF(AND(Program!U32&lt;&gt;"",OR(Kişisel!$C$1=Program!U34,AND(Program!U34="",Program!U$3=Kişisel!$C$1))),CONCATENATE(U$2,"-",Program!U32," "),"")</f>
        <v/>
      </c>
      <c r="V32" t="str">
        <f>IF(AND(Program!V32&lt;&gt;"",OR(Kişisel!$C$1=Program!V34,AND(Program!V34="",Program!V$3=Kişisel!$C$1))),CONCATENATE(V$2,"-",Program!V32," "),"")</f>
        <v/>
      </c>
      <c r="W32" t="str">
        <f>IF(AND(Program!W32&lt;&gt;"",OR(Kişisel!$C$1=Program!W34,AND(Program!W34="",Program!W$3=Kişisel!$C$1))),CONCATENATE(W$2,"-",Program!W32," "),"")</f>
        <v/>
      </c>
      <c r="X32" t="str">
        <f>IF(AND(Program!X32&lt;&gt;"",OR(Kişisel!$C$1=Program!X34,AND(Program!X34="",Program!X$3=Kişisel!$C$1))),CONCATENATE(X$2,"-",Program!X32," "),"")</f>
        <v/>
      </c>
      <c r="Y32" t="str">
        <f>IF(AND(Program!Y32&lt;&gt;"",OR(Kişisel!$C$1=Program!Y34,AND(Program!Y34="",Program!Y$3=Kişisel!$C$1))),CONCATENATE(Y$2,"-",Program!Y32," "),"")</f>
        <v/>
      </c>
      <c r="Z32" t="str">
        <f>IF(AND(Program!Z32&lt;&gt;"",OR(Kişisel!$C$1=Program!Z34,AND(Program!Z34="",Program!Z$3=Kişisel!$C$1))),CONCATENATE(Z$2,"-",Program!Z32," "),"")</f>
        <v/>
      </c>
      <c r="AA32" t="str">
        <f>IF(AND(Program!AA32&lt;&gt;"",OR(Kişisel!$C$1=Program!AA34,AND(Program!AA34="",Program!AA$3=Kişisel!$C$1))),CONCATENATE(AA$2,"-",Program!AA32," "),"")</f>
        <v/>
      </c>
      <c r="AB32" t="str">
        <f>IF(AND(Program!AB32&lt;&gt;"",OR(Kişisel!$C$1=Program!AB34,AND(Program!AB34="",Program!AB$3=Kişisel!$C$1))),CONCATENATE(AB$2,"-",Program!AB32," "),"")</f>
        <v/>
      </c>
      <c r="AC32" t="str">
        <f>IF(AND(Program!AC32&lt;&gt;"",OR(Kişisel!$C$1=Program!AC34,AND(Program!AC34="",Program!AC$3=Kişisel!$C$1))),CONCATENATE(AC$2,"-",Program!AC32," "),"")</f>
        <v/>
      </c>
      <c r="AD32" t="str">
        <f>IF(AND(Program!AD32&lt;&gt;"",OR(Kişisel!$C$1=Program!AD34,AND(Program!AD34="",Program!AD$3=Kişisel!$C$1))),CONCATENATE(AD$2,"-",Program!AD32," "),"")</f>
        <v/>
      </c>
      <c r="AE32" t="str">
        <f>IF(AND(Program!AE32&lt;&gt;"",OR(Kişisel!$C$1=Program!AE34,AND(Program!AE34="",Program!AE$3=Kişisel!$C$1))),CONCATENATE(AE$2,"-",Program!AE32," "),"")</f>
        <v/>
      </c>
      <c r="AF32" t="str">
        <f>IF(AND(Program!AF32&lt;&gt;"",OR(Kişisel!$C$1=Program!AF34,AND(Program!AF34="",Program!AF$3=Kişisel!$C$1))),CONCATENATE(AF$2,"-",Program!AF32," "),"")</f>
        <v/>
      </c>
      <c r="AG32" t="str">
        <f>IF(AND(Program!AG32&lt;&gt;"",OR(Kişisel!$C$1=Program!AG34,AND(Program!AG34="",Program!AG$3=Kişisel!$C$1))),CONCATENATE(AG$2,"-",Program!AG32," "),"")</f>
        <v/>
      </c>
      <c r="AH32" t="str">
        <f>IF(AND(Program!AH32&lt;&gt;"",OR(Kişisel!$C$1=Program!AH34,AND(Program!AH34="",Program!AH$3=Kişisel!$C$1))),CONCATENATE(AH$2,"-",Program!AH32," "),"")</f>
        <v/>
      </c>
      <c r="AI32" t="str">
        <f>IF(AND(Program!AI32&lt;&gt;"",OR(Kişisel!$C$1=Program!AI34,AND(Program!AI34="",Program!AI$3=Kişisel!$C$1))),CONCATENATE(AI$2,"-",Program!AI32," "),"")</f>
        <v/>
      </c>
      <c r="AJ32" t="str">
        <f>IF(AND(Program!AJ32&lt;&gt;"",OR(Kişisel!$C$1=Program!AJ34,AND(Program!AJ34="",Program!AJ$3=Kişisel!$C$1))),CONCATENATE(AJ$2,"-",Program!AJ32," "),"")</f>
        <v/>
      </c>
      <c r="AK32" t="str">
        <f>IF(AND(Program!AK32&lt;&gt;"",OR(Kişisel!$C$1=Program!AK34,AND(Program!AK34="",Program!AK$3=Kişisel!$C$1))),CONCATENATE(AK$2,"-",Program!AK32," "),"")</f>
        <v/>
      </c>
      <c r="AL32" t="str">
        <f>IF(AND(Program!AL32&lt;&gt;"",OR(Kişisel!$C$1=Program!AL34,AND(Program!AL34="",Program!AL$3=Kişisel!$C$1))),CONCATENATE(AL$2,"-",Program!AL32," "),"")</f>
        <v/>
      </c>
      <c r="AM32" t="str">
        <f>IF(AND(Program!AM32&lt;&gt;"",OR(Kişisel!$C$1=Program!AM34,AND(Program!AM34="",Program!AM$3=Kişisel!$C$1))),CONCATENATE(AM$2,"-",Program!AM32," "),"")</f>
        <v/>
      </c>
      <c r="AN32" t="str">
        <f>IF(AND(Program!AN32&lt;&gt;"",OR(Kişisel!$C$1=Program!AN34,AND(Program!AN34="",Program!AN$3=Kişisel!$C$1))),CONCATENATE(AN$2,"-",Program!AN32," "),"")</f>
        <v/>
      </c>
      <c r="AO32" t="str">
        <f>IF(AND(Program!AO32&lt;&gt;"",OR(Kişisel!$C$1=Program!AO34,AND(Program!AO34="",Program!AO$3=Kişisel!$C$1))),CONCATENATE(AO$2,"-",Program!AO32," "),"")</f>
        <v/>
      </c>
      <c r="AP32" t="str">
        <f>IF(AND(Program!AP32&lt;&gt;"",OR(Kişisel!$C$1=Program!AP34,AND(Program!AP34="",Program!AP$3=Kişisel!$C$1))),CONCATENATE(AP$2,"-",Program!AP32," "),"")</f>
        <v/>
      </c>
      <c r="AQ32" t="str">
        <f>IF(AND(Program!AQ32&lt;&gt;"",OR(Kişisel!$C$1=Program!AQ34,AND(Program!AQ34="",Program!AQ$3=Kişisel!$C$1))),CONCATENATE(AQ$2,"-",Program!AQ32," "),"")</f>
        <v/>
      </c>
      <c r="AR32" t="str">
        <f>IF(AND(Program!AR32&lt;&gt;"",OR(Kişisel!$C$1=Program!AR34,AND(Program!AR34="",Program!AR$3=Kişisel!$C$1))),CONCATENATE(AR$2,"-",Program!AR32," "),"")</f>
        <v/>
      </c>
      <c r="AS32" t="str">
        <f>IF(AND(Program!AS32&lt;&gt;"",OR(Kişisel!$C$1=Program!AS34,AND(Program!AS34="",Program!AS$3=Kişisel!$C$1))),CONCATENATE(AS$2,"-",Program!AS32," "),"")</f>
        <v/>
      </c>
      <c r="AT32" t="str">
        <f>IF(AND(Program!AT32&lt;&gt;"",OR(Kişisel!$C$1=Program!AT34,AND(Program!AT34="",Program!AT$3=Kişisel!$C$1))),CONCATENATE(AT$2,"-",Program!AT32," "),"")</f>
        <v/>
      </c>
      <c r="AU32" t="str">
        <f>IF(AND(Program!AU32&lt;&gt;"",OR(Kişisel!$C$1=Program!AU34,AND(Program!AU34="",Program!AU$3=Kişisel!$C$1))),CONCATENATE(AU$2,"-",Program!AU32," "),"")</f>
        <v/>
      </c>
      <c r="AV32" t="str">
        <f>IF(AND(Program!AV32&lt;&gt;"",OR(Kişisel!$C$1=Program!AV34,AND(Program!AV34="",Program!AV$3=Kişisel!$C$1))),CONCATENATE(AV$2,"-",Program!AV32," "),"")</f>
        <v/>
      </c>
      <c r="AW32" t="str">
        <f>IF(AND(Program!AW32&lt;&gt;"",OR(Kişisel!$C$1=Program!AW34,AND(Program!AW34="",Program!AW$3=Kişisel!$C$1))),CONCATENATE(AW$2,"-",Program!AW32," "),"")</f>
        <v/>
      </c>
      <c r="AX32" t="str">
        <f>IF(AND(Program!AX32&lt;&gt;"",OR(Kişisel!$C$1=Program!AX34,AND(Program!AX34="",Program!AX$3=Kişisel!$C$1))),CONCATENATE(AX$2,"-",Program!AX32," "),"")</f>
        <v/>
      </c>
      <c r="AY32" t="str">
        <f>IF(AND(Program!AY32&lt;&gt;"",OR(Kişisel!$C$1=Program!AY34,AND(Program!AY34="",Program!AY$3=Kişisel!$C$1))),CONCATENATE(AY$2,"-",Program!AY32," "),"")</f>
        <v/>
      </c>
      <c r="AZ32" t="str">
        <f>IF(AND(Program!AZ32&lt;&gt;"",OR(Kişisel!$C$1=Program!AZ34,AND(Program!AZ34="",Program!AZ$3=Kişisel!$C$1))),CONCATENATE(AZ$2,"-",Program!AZ32," "),"")</f>
        <v/>
      </c>
      <c r="BA32" t="str">
        <f>IF(AND(Program!BA32&lt;&gt;"",OR(Kişisel!$C$1=Program!BA34,AND(Program!BA34="",Program!BA$3=Kişisel!$C$1))),CONCATENATE(BA$2,"-",Program!BA32," "),"")</f>
        <v/>
      </c>
      <c r="BB32" t="str">
        <f>IF(AND(Program!BB32&lt;&gt;"",OR(Kişisel!$C$1=Program!BB34,AND(Program!BB34="",Program!BB$3=Kişisel!$C$1))),CONCATENATE(BB$2,"-",Program!BB32," "),"")</f>
        <v/>
      </c>
      <c r="BC32" t="str">
        <f>IF(AND(Program!BC32&lt;&gt;"",OR(Kişisel!$C$1=Program!BC34,AND(Program!BC34="",Program!BC$3=Kişisel!$C$1))),CONCATENATE(BC$2,"-",Program!BC32," "),"")</f>
        <v/>
      </c>
      <c r="BD32" t="str">
        <f>IF(AND(Program!BD32&lt;&gt;"",OR(Kişisel!$C$1=Program!BD34,AND(Program!BD34="",Program!BD$3=Kişisel!$C$1))),CONCATENATE(BD$2,"-",Program!BD32," "),"")</f>
        <v/>
      </c>
      <c r="BE32" t="str">
        <f>IF(AND(Program!BE32&lt;&gt;"",OR(Kişisel!$C$1=Program!BE34,AND(Program!BE34="",Program!BE$3=Kişisel!$C$1))),CONCATENATE(BE$2,"-",Program!BE32," "),"")</f>
        <v/>
      </c>
      <c r="BF32" t="str">
        <f t="shared" ref="BF32" si="36">CONCATENATE(D32,E32,F32,G32,H32,I32,J32,K32,L32,M32,N32,O32,P32,Q32,R32,S32,T32,U32,V32,W32,X32,Y32,Z32,AA32,AB32,AC32,AD32,AE32,AF32,AG32,AH32,AI32,AJ32,AK32,AL32,AM32,AN32,AO32,AP32,AQ32,)</f>
        <v/>
      </c>
      <c r="BG32" t="str">
        <f t="shared" ref="BG32" si="37">CONCATENATE(AR32,AS32,AT32,AU32,AV32,AW32,AX32,AY32,AZ32,BA32,BB32,BC32,BD32,BE32,)</f>
        <v/>
      </c>
    </row>
    <row r="33" spans="1:59">
      <c r="A33" s="394"/>
      <c r="B33" s="5"/>
      <c r="D33" s="29" t="str">
        <f>IF(D31&lt;&gt;"",IF(Program!D34&lt;&gt;"","("&amp;Program!D34&amp;")","("&amp;Program!D$3&amp;")"),"")</f>
        <v/>
      </c>
      <c r="E33" s="29" t="str">
        <f>IF(E31&lt;&gt;"",IF(Program!E34&lt;&gt;"","("&amp;Program!E34&amp;")","("&amp;Program!E$3&amp;")"),"")</f>
        <v/>
      </c>
      <c r="F33" s="29" t="str">
        <f>IF(F31&lt;&gt;"",IF(Program!F34&lt;&gt;"","("&amp;Program!F34&amp;")","("&amp;Program!F$3&amp;")"),"")</f>
        <v/>
      </c>
      <c r="G33" s="29" t="str">
        <f>IF(G31&lt;&gt;"",IF(Program!G34&lt;&gt;"","("&amp;Program!G34&amp;")","("&amp;Program!G$3&amp;")"),"")</f>
        <v/>
      </c>
      <c r="H33" s="29" t="str">
        <f>IF(H31&lt;&gt;"",IF(Program!H34&lt;&gt;"","("&amp;Program!H34&amp;")","("&amp;Program!H$3&amp;")"),"")</f>
        <v/>
      </c>
      <c r="I33" s="29" t="str">
        <f>IF(I31&lt;&gt;"",IF(Program!I34&lt;&gt;"","("&amp;Program!I34&amp;")","("&amp;Program!I$3&amp;")"),"")</f>
        <v/>
      </c>
      <c r="J33" s="29" t="str">
        <f>IF(J31&lt;&gt;"",IF(Program!J34&lt;&gt;"","("&amp;Program!J34&amp;")","("&amp;Program!J$3&amp;")"),"")</f>
        <v/>
      </c>
      <c r="K33" s="29" t="str">
        <f>IF(K31&lt;&gt;"",IF(Program!K34&lt;&gt;"","("&amp;Program!K34&amp;")","("&amp;Program!K$3&amp;")"),"")</f>
        <v/>
      </c>
      <c r="L33" s="29" t="str">
        <f>IF(L31&lt;&gt;"",IF(Program!L34&lt;&gt;"","("&amp;Program!L34&amp;")","("&amp;Program!L$3&amp;")"),"")</f>
        <v/>
      </c>
      <c r="M33" s="29" t="str">
        <f>IF(M31&lt;&gt;"",IF(Program!M34&lt;&gt;"","("&amp;Program!M34&amp;")","("&amp;Program!M$3&amp;")"),"")</f>
        <v/>
      </c>
      <c r="N33" s="29" t="str">
        <f>IF(N31&lt;&gt;"",IF(Program!N34&lt;&gt;"","("&amp;Program!N34&amp;")","("&amp;Program!N$3&amp;")"),"")</f>
        <v/>
      </c>
      <c r="O33" s="29" t="str">
        <f>IF(O31&lt;&gt;"",IF(Program!O34&lt;&gt;"","("&amp;Program!O34&amp;")","("&amp;Program!O$3&amp;")"),"")</f>
        <v/>
      </c>
      <c r="P33" s="29" t="str">
        <f>IF(P31&lt;&gt;"",IF(Program!P34&lt;&gt;"","("&amp;Program!P34&amp;")","("&amp;Program!P$3&amp;")"),"")</f>
        <v/>
      </c>
      <c r="Q33" s="29" t="str">
        <f>IF(Q31&lt;&gt;"",IF(Program!Q34&lt;&gt;"","("&amp;Program!Q34&amp;")","("&amp;Program!Q$3&amp;")"),"")</f>
        <v/>
      </c>
      <c r="R33" s="29" t="str">
        <f>IF(R31&lt;&gt;"",IF(Program!R34&lt;&gt;"","("&amp;Program!R34&amp;")","("&amp;Program!R$3&amp;")"),"")</f>
        <v/>
      </c>
      <c r="S33" s="29" t="str">
        <f>IF(S31&lt;&gt;"",IF(Program!S34&lt;&gt;"","("&amp;Program!S34&amp;")","("&amp;Program!S$3&amp;")"),"")</f>
        <v/>
      </c>
      <c r="T33" s="29" t="str">
        <f>IF(T31&lt;&gt;"",IF(Program!T34&lt;&gt;"","("&amp;Program!T34&amp;")","("&amp;Program!T$3&amp;")"),"")</f>
        <v/>
      </c>
      <c r="U33" s="29" t="str">
        <f>IF(U31&lt;&gt;"",IF(Program!U34&lt;&gt;"","("&amp;Program!U34&amp;")","("&amp;Program!U$3&amp;")"),"")</f>
        <v/>
      </c>
      <c r="V33" s="29" t="str">
        <f>IF(V31&lt;&gt;"",IF(Program!V34&lt;&gt;"","("&amp;Program!V34&amp;")","("&amp;Program!V$3&amp;")"),"")</f>
        <v/>
      </c>
      <c r="W33" s="29" t="str">
        <f>IF(W31&lt;&gt;"",IF(Program!W34&lt;&gt;"","("&amp;Program!W34&amp;")","("&amp;Program!W$3&amp;")"),"")</f>
        <v/>
      </c>
      <c r="X33" s="29" t="str">
        <f>IF(X31&lt;&gt;"",IF(Program!X34&lt;&gt;"","("&amp;Program!X34&amp;")","("&amp;Program!X$3&amp;")"),"")</f>
        <v/>
      </c>
      <c r="Y33" s="29" t="str">
        <f>IF(Y31&lt;&gt;"",IF(Program!Y34&lt;&gt;"","("&amp;Program!Y34&amp;")","("&amp;Program!Y$3&amp;")"),"")</f>
        <v/>
      </c>
      <c r="Z33" s="29" t="str">
        <f>IF(Z31&lt;&gt;"",IF(Program!Z34&lt;&gt;"","("&amp;Program!Z34&amp;")","("&amp;Program!Z$3&amp;")"),"")</f>
        <v/>
      </c>
      <c r="AA33" s="29" t="str">
        <f>IF(AA31&lt;&gt;"",IF(Program!AA34&lt;&gt;"","("&amp;Program!AA34&amp;")","("&amp;Program!AA$3&amp;")"),"")</f>
        <v/>
      </c>
      <c r="AB33" s="29" t="str">
        <f>IF(AB31&lt;&gt;"",IF(Program!AB34&lt;&gt;"","("&amp;Program!AB34&amp;")","("&amp;Program!AB$3&amp;")"),"")</f>
        <v/>
      </c>
      <c r="AC33" s="29" t="str">
        <f>IF(AC31&lt;&gt;"",IF(Program!AC34&lt;&gt;"","("&amp;Program!AC34&amp;")","("&amp;Program!AC$3&amp;")"),"")</f>
        <v/>
      </c>
      <c r="AD33" s="29" t="str">
        <f>IF(AD31&lt;&gt;"",IF(Program!AD34&lt;&gt;"","("&amp;Program!AD34&amp;")","("&amp;Program!AD$3&amp;")"),"")</f>
        <v/>
      </c>
      <c r="AE33" s="29" t="str">
        <f>IF(AE31&lt;&gt;"",IF(Program!AE34&lt;&gt;"","("&amp;Program!AE34&amp;")","("&amp;Program!AE$3&amp;")"),"")</f>
        <v/>
      </c>
      <c r="AF33" s="29" t="str">
        <f>IF(AF31&lt;&gt;"",IF(Program!AF34&lt;&gt;"","("&amp;Program!AF34&amp;")","("&amp;Program!AF$3&amp;")"),"")</f>
        <v/>
      </c>
      <c r="AG33" s="29" t="str">
        <f>IF(AG31&lt;&gt;"",IF(Program!AG34&lt;&gt;"","("&amp;Program!AG34&amp;")","("&amp;Program!AG$3&amp;")"),"")</f>
        <v/>
      </c>
      <c r="AH33" s="29" t="str">
        <f>IF(AH31&lt;&gt;"",IF(Program!AH34&lt;&gt;"","("&amp;Program!AH34&amp;")","("&amp;Program!AH$3&amp;")"),"")</f>
        <v/>
      </c>
      <c r="AI33" s="29" t="str">
        <f>IF(AI31&lt;&gt;"",IF(Program!AI34&lt;&gt;"","("&amp;Program!AI34&amp;")","("&amp;Program!AI$3&amp;")"),"")</f>
        <v/>
      </c>
      <c r="AJ33" s="29" t="str">
        <f>IF(AJ31&lt;&gt;"",IF(Program!AJ34&lt;&gt;"","("&amp;Program!AJ34&amp;")","("&amp;Program!AJ$3&amp;")"),"")</f>
        <v/>
      </c>
      <c r="AK33" s="29" t="str">
        <f>IF(AK31&lt;&gt;"",IF(Program!AK34&lt;&gt;"","("&amp;Program!AK34&amp;")","("&amp;Program!AK$3&amp;")"),"")</f>
        <v/>
      </c>
      <c r="AL33" s="29" t="str">
        <f>IF(AL31&lt;&gt;"",IF(Program!AL34&lt;&gt;"","("&amp;Program!AL34&amp;")","("&amp;Program!AL$3&amp;")"),"")</f>
        <v/>
      </c>
      <c r="AM33" s="29" t="str">
        <f>IF(AM31&lt;&gt;"",IF(Program!AM34&lt;&gt;"","("&amp;Program!AM34&amp;")","("&amp;Program!AM$3&amp;")"),"")</f>
        <v/>
      </c>
      <c r="AN33" s="29" t="str">
        <f>IF(AN31&lt;&gt;"",IF(Program!AN34&lt;&gt;"","("&amp;Program!AN34&amp;")","("&amp;Program!AN$3&amp;")"),"")</f>
        <v/>
      </c>
      <c r="AO33" s="29" t="str">
        <f>IF(AO31&lt;&gt;"",IF(Program!AO34&lt;&gt;"","("&amp;Program!AO34&amp;")","("&amp;Program!AO$3&amp;")"),"")</f>
        <v/>
      </c>
      <c r="AP33" s="29" t="str">
        <f>IF(AP31&lt;&gt;"",IF(Program!AP34&lt;&gt;"","("&amp;Program!AP34&amp;")","("&amp;Program!AP$3&amp;")"),"")</f>
        <v/>
      </c>
      <c r="AQ33" s="29" t="str">
        <f>IF(AQ31&lt;&gt;"",IF(Program!AQ34&lt;&gt;"","("&amp;Program!AQ34&amp;")","("&amp;Program!AQ$3&amp;")"),"")</f>
        <v/>
      </c>
      <c r="AR33" s="29" t="str">
        <f>IF(AR31&lt;&gt;"",IF(Program!AR34&lt;&gt;"","("&amp;Program!AR34&amp;")","("&amp;Program!AR$3&amp;")"),"")</f>
        <v/>
      </c>
      <c r="AS33" s="29" t="str">
        <f>IF(AS31&lt;&gt;"",IF(Program!AS34&lt;&gt;"","("&amp;Program!AS34&amp;")","("&amp;Program!AS$3&amp;")"),"")</f>
        <v/>
      </c>
      <c r="AT33" s="29" t="str">
        <f>IF(AT31&lt;&gt;"",IF(Program!AT34&lt;&gt;"","("&amp;Program!AT34&amp;")","("&amp;Program!AT$3&amp;")"),"")</f>
        <v/>
      </c>
      <c r="AU33" s="29" t="str">
        <f>IF(AU31&lt;&gt;"",IF(Program!AU34&lt;&gt;"","("&amp;Program!AU34&amp;")","("&amp;Program!AU$3&amp;")"),"")</f>
        <v/>
      </c>
      <c r="AV33" s="29" t="str">
        <f>IF(AV31&lt;&gt;"",IF(Program!AV34&lt;&gt;"","("&amp;Program!AV34&amp;")","("&amp;Program!AV$3&amp;")"),"")</f>
        <v/>
      </c>
      <c r="AW33" s="29" t="str">
        <f>IF(AW31&lt;&gt;"",IF(Program!AW34&lt;&gt;"","("&amp;Program!AW34&amp;")","("&amp;Program!AW$3&amp;")"),"")</f>
        <v/>
      </c>
      <c r="AX33" s="29" t="str">
        <f>IF(AX31&lt;&gt;"",IF(Program!AX34&lt;&gt;"","("&amp;Program!AX34&amp;")","("&amp;Program!AX$3&amp;")"),"")</f>
        <v/>
      </c>
      <c r="AY33" s="29" t="str">
        <f>IF(AY31&lt;&gt;"",IF(Program!AY34&lt;&gt;"","("&amp;Program!AY34&amp;")","("&amp;Program!AY$3&amp;")"),"")</f>
        <v/>
      </c>
      <c r="AZ33" s="29" t="str">
        <f>IF(AZ31&lt;&gt;"",IF(Program!AZ34&lt;&gt;"","("&amp;Program!AZ34&amp;")","("&amp;Program!AZ$3&amp;")"),"")</f>
        <v/>
      </c>
      <c r="BA33" s="29" t="str">
        <f>IF(BA31&lt;&gt;"",IF(Program!BA34&lt;&gt;"","("&amp;Program!BA34&amp;")","("&amp;Program!BA$3&amp;")"),"")</f>
        <v/>
      </c>
      <c r="BB33" s="29" t="str">
        <f>IF(BB31&lt;&gt;"",IF(Program!BB34&lt;&gt;"","("&amp;Program!BB34&amp;")","("&amp;Program!BB$3&amp;")"),"")</f>
        <v/>
      </c>
      <c r="BC33" s="29" t="str">
        <f>IF(BC31&lt;&gt;"",IF(Program!BC34&lt;&gt;"","("&amp;Program!BC34&amp;")","("&amp;Program!BC$3&amp;")"),"")</f>
        <v/>
      </c>
      <c r="BD33" s="29" t="str">
        <f>IF(BD31&lt;&gt;"",IF(Program!BD34&lt;&gt;"","("&amp;Program!BD34&amp;")","("&amp;Program!BD$3&amp;")"),"")</f>
        <v/>
      </c>
      <c r="BE33" s="29" t="str">
        <f>IF(BE31&lt;&gt;"",IF(Program!BE34&lt;&gt;"","("&amp;Program!BE34&amp;")","("&amp;Program!BE$3&amp;")"),"")</f>
        <v/>
      </c>
      <c r="BG33" t="str">
        <f t="shared" ref="BG33:BG34" si="38">CONCATENATE(AR33,AR35,AS33,AS35,AT33,AT35,AU33,AU35,AV33,AV35,AW33,AW35,AX33,AX35,AY33,AY35,AZ33,AZ35,BA33,BA35,BB33,BB35,BC33,BC35,BD33,BD35,BE33,BE35)</f>
        <v/>
      </c>
    </row>
    <row r="34" spans="1:59">
      <c r="A34" s="394"/>
      <c r="B34" s="5">
        <v>0.79166666666666696</v>
      </c>
      <c r="C34" s="6" t="str">
        <f t="shared" ref="C34:C35" si="39">CONCATENATE(BF34,BG34)</f>
        <v/>
      </c>
      <c r="D34" s="9" t="str">
        <f>IF(IFERROR(SEARCH(Kişisel!$A$1,Program!D36),FALSE),D$2&amp;"-"&amp;Program!D35&amp;"/ ","")</f>
        <v/>
      </c>
      <c r="E34" s="9" t="str">
        <f>IF(IFERROR(SEARCH(Kişisel!$A$1,Program!E36),FALSE),E$2&amp;"-"&amp;Program!E35&amp;"/ ","")</f>
        <v/>
      </c>
      <c r="F34" s="9" t="str">
        <f>IF(IFERROR(SEARCH(Kişisel!$A$1,Program!F36),FALSE),F$2&amp;"-"&amp;Program!F35&amp;"/ ","")</f>
        <v/>
      </c>
      <c r="G34" s="9" t="str">
        <f>IF(IFERROR(SEARCH(Kişisel!$A$1,Program!G36),FALSE),G$2&amp;"-"&amp;Program!G35&amp;"/ ","")</f>
        <v/>
      </c>
      <c r="H34" s="9" t="str">
        <f>IF(IFERROR(SEARCH(Kişisel!$A$1,Program!H36),FALSE),H$2&amp;"-"&amp;Program!H35&amp;"/ ","")</f>
        <v/>
      </c>
      <c r="I34" s="9" t="str">
        <f>IF(IFERROR(SEARCH(Kişisel!$A$1,Program!I36),FALSE),I$2&amp;"-"&amp;Program!I35&amp;"/ ","")</f>
        <v/>
      </c>
      <c r="J34" s="9" t="str">
        <f>IF(IFERROR(SEARCH(Kişisel!$A$1,Program!J36),FALSE),J$2&amp;"-"&amp;Program!J35&amp;"/ ","")</f>
        <v/>
      </c>
      <c r="K34" s="9" t="str">
        <f>IF(IFERROR(SEARCH(Kişisel!$A$1,Program!K36),FALSE),K$2&amp;"-"&amp;Program!K35&amp;"/ ","")</f>
        <v/>
      </c>
      <c r="L34" s="9" t="str">
        <f>IF(IFERROR(SEARCH(Kişisel!$A$1,Program!L36),FALSE),L$2&amp;"-"&amp;Program!L35&amp;"/ ","")</f>
        <v/>
      </c>
      <c r="M34" s="9" t="str">
        <f>IF(IFERROR(SEARCH(Kişisel!$A$1,Program!M36),FALSE),M$2&amp;"-"&amp;Program!M35&amp;"/ ","")</f>
        <v/>
      </c>
      <c r="N34" s="9" t="str">
        <f>IF(IFERROR(SEARCH(Kişisel!$A$1,Program!N36),FALSE),N$2&amp;"-"&amp;Program!N35&amp;"/ ","")</f>
        <v/>
      </c>
      <c r="O34" s="9" t="str">
        <f>IF(IFERROR(SEARCH(Kişisel!$A$1,Program!O36),FALSE),O$2&amp;"-"&amp;Program!O35&amp;"/ ","")</f>
        <v/>
      </c>
      <c r="P34" s="9" t="str">
        <f>IF(IFERROR(SEARCH(Kişisel!$A$1,Program!P36),FALSE),P$2&amp;"-"&amp;Program!P35&amp;"/ ","")</f>
        <v/>
      </c>
      <c r="Q34" s="9" t="str">
        <f>IF(IFERROR(SEARCH(Kişisel!$A$1,Program!Q36),FALSE),Q$2&amp;"-"&amp;Program!Q35&amp;"/ ","")</f>
        <v/>
      </c>
      <c r="R34" s="9" t="str">
        <f>IF(IFERROR(SEARCH(Kişisel!$A$1,Program!R36),FALSE),R$2&amp;"-"&amp;Program!R35&amp;"/ ","")</f>
        <v/>
      </c>
      <c r="S34" s="9" t="str">
        <f>IF(IFERROR(SEARCH(Kişisel!$A$1,Program!S36),FALSE),S$2&amp;"-"&amp;Program!S35&amp;"/ ","")</f>
        <v/>
      </c>
      <c r="T34" s="9" t="str">
        <f>IF(IFERROR(SEARCH(Kişisel!$A$1,Program!T36),FALSE),T$2&amp;"-"&amp;Program!T35&amp;"/ ","")</f>
        <v/>
      </c>
      <c r="U34" s="9" t="str">
        <f>IF(IFERROR(SEARCH(Kişisel!$A$1,Program!U36),FALSE),U$2&amp;"-"&amp;Program!U35&amp;"/ ","")</f>
        <v/>
      </c>
      <c r="V34" s="9" t="str">
        <f>IF(IFERROR(SEARCH(Kişisel!$A$1,Program!V36),FALSE),V$2&amp;"-"&amp;Program!V35&amp;"/ ","")</f>
        <v/>
      </c>
      <c r="W34" s="9" t="str">
        <f>IF(IFERROR(SEARCH(Kişisel!$A$1,Program!W36),FALSE),W$2&amp;"-"&amp;Program!W35&amp;"/ ","")</f>
        <v/>
      </c>
      <c r="X34" s="9" t="str">
        <f>IF(IFERROR(SEARCH(Kişisel!$A$1,Program!X36),FALSE),X$2&amp;"-"&amp;Program!X35&amp;"/ ","")</f>
        <v/>
      </c>
      <c r="Y34" s="9" t="str">
        <f>IF(IFERROR(SEARCH(Kişisel!$A$1,Program!Y36),FALSE),Y$2&amp;"-"&amp;Program!Y35&amp;"/ ","")</f>
        <v/>
      </c>
      <c r="Z34" s="9" t="str">
        <f>IF(IFERROR(SEARCH(Kişisel!$A$1,Program!Z36),FALSE),Z$2&amp;"-"&amp;Program!Z35&amp;"/ ","")</f>
        <v/>
      </c>
      <c r="AA34" s="9" t="str">
        <f>IF(IFERROR(SEARCH(Kişisel!$A$1,Program!AA36),FALSE),AA$2&amp;"-"&amp;Program!AA35&amp;"/ ","")</f>
        <v/>
      </c>
      <c r="AB34" s="9" t="str">
        <f>IF(IFERROR(SEARCH(Kişisel!$A$1,Program!AB36),FALSE),AB$2&amp;"-"&amp;Program!AB35&amp;"/ ","")</f>
        <v/>
      </c>
      <c r="AC34" s="9" t="str">
        <f>IF(IFERROR(SEARCH(Kişisel!$A$1,Program!AC36),FALSE),AC$2&amp;"-"&amp;Program!AC35&amp;"/ ","")</f>
        <v/>
      </c>
      <c r="AD34" s="9" t="str">
        <f>IF(IFERROR(SEARCH(Kişisel!$A$1,Program!AD36),FALSE),AD$2&amp;"-"&amp;Program!AD35&amp;"/ ","")</f>
        <v/>
      </c>
      <c r="AE34" s="9" t="str">
        <f>IF(IFERROR(SEARCH(Kişisel!$A$1,Program!AE36),FALSE),AE$2&amp;"-"&amp;Program!AE35&amp;"/ ","")</f>
        <v/>
      </c>
      <c r="AF34" s="9" t="str">
        <f>IF(IFERROR(SEARCH(Kişisel!$A$1,Program!AF36),FALSE),AF$2&amp;"-"&amp;Program!AF35&amp;"/ ","")</f>
        <v/>
      </c>
      <c r="AG34" s="9" t="str">
        <f>IF(IFERROR(SEARCH(Kişisel!$A$1,Program!AG36),FALSE),AG$2&amp;"-"&amp;Program!AG35&amp;"/ ","")</f>
        <v/>
      </c>
      <c r="AH34" s="9" t="str">
        <f>IF(IFERROR(SEARCH(Kişisel!$A$1,Program!AH36),FALSE),AH$2&amp;"-"&amp;Program!AH35&amp;"/ ","")</f>
        <v/>
      </c>
      <c r="AI34" s="9" t="str">
        <f>IF(IFERROR(SEARCH(Kişisel!$A$1,Program!AI36),FALSE),AI$2&amp;"-"&amp;Program!AI35&amp;"/ ","")</f>
        <v/>
      </c>
      <c r="AJ34" s="9" t="str">
        <f>IF(IFERROR(SEARCH(Kişisel!$A$1,Program!AJ36),FALSE),AJ$2&amp;"-"&amp;Program!AJ35&amp;"/ ","")</f>
        <v/>
      </c>
      <c r="AK34" s="9" t="str">
        <f>IF(IFERROR(SEARCH(Kişisel!$A$1,Program!AK36),FALSE),AK$2&amp;"-"&amp;Program!AK35&amp;"/ ","")</f>
        <v/>
      </c>
      <c r="AL34" s="9" t="str">
        <f>IF(IFERROR(SEARCH(Kişisel!$A$1,Program!AL36),FALSE),AL$2&amp;"-"&amp;Program!AL35&amp;"/ ","")</f>
        <v/>
      </c>
      <c r="AM34" s="9" t="str">
        <f>IF(IFERROR(SEARCH(Kişisel!$A$1,Program!AM36),FALSE),AM$2&amp;"-"&amp;Program!AM35&amp;"/ ","")</f>
        <v/>
      </c>
      <c r="AN34" s="9" t="str">
        <f>IF(IFERROR(SEARCH(Kişisel!$A$1,Program!AN36),FALSE),AN$2&amp;"-"&amp;Program!AN35&amp;"/ ","")</f>
        <v/>
      </c>
      <c r="AO34" s="9" t="str">
        <f>IF(IFERROR(SEARCH(Kişisel!$A$1,Program!AO36),FALSE),AO$2&amp;"-"&amp;Program!AO35&amp;"/ ","")</f>
        <v/>
      </c>
      <c r="AP34" s="9" t="str">
        <f>IF(IFERROR(SEARCH(Kişisel!$A$1,Program!AP36),FALSE),AP$2&amp;"-"&amp;Program!AP35&amp;"/ ","")</f>
        <v/>
      </c>
      <c r="AQ34" s="9" t="str">
        <f>IF(IFERROR(SEARCH(Kişisel!$A$1,Program!AQ36),FALSE),AQ$2&amp;"-"&amp;Program!AQ35&amp;"/ ","")</f>
        <v/>
      </c>
      <c r="AR34" s="9" t="str">
        <f>IF(IFERROR(SEARCH(Kişisel!$A$1,Program!AR36),FALSE),AR$2&amp;"-"&amp;Program!AR35&amp;"/ ","")</f>
        <v/>
      </c>
      <c r="AS34" s="9" t="str">
        <f>IF(IFERROR(SEARCH(Kişisel!$A$1,Program!AS36),FALSE),AS$2&amp;"-"&amp;Program!AS35&amp;"/ ","")</f>
        <v/>
      </c>
      <c r="AT34" s="9" t="str">
        <f>IF(IFERROR(SEARCH(Kişisel!$A$1,Program!AT36),FALSE),AT$2&amp;"-"&amp;Program!AT35&amp;"/ ","")</f>
        <v/>
      </c>
      <c r="AU34" s="9" t="str">
        <f>IF(IFERROR(SEARCH(Kişisel!$A$1,Program!AU36),FALSE),AU$2&amp;"-"&amp;Program!AU35&amp;"/ ","")</f>
        <v/>
      </c>
      <c r="AV34" s="9" t="str">
        <f>IF(IFERROR(SEARCH(Kişisel!$A$1,Program!AV36),FALSE),AV$2&amp;"-"&amp;Program!AV35&amp;"/ ","")</f>
        <v/>
      </c>
      <c r="AW34" s="9" t="str">
        <f>IF(IFERROR(SEARCH(Kişisel!$A$1,Program!AW36),FALSE),AW$2&amp;"-"&amp;Program!AW35&amp;"/ ","")</f>
        <v/>
      </c>
      <c r="AX34" s="9" t="str">
        <f>IF(IFERROR(SEARCH(Kişisel!$A$1,Program!AX36),FALSE),AX$2&amp;"-"&amp;Program!AX35&amp;"/ ","")</f>
        <v/>
      </c>
      <c r="AY34" s="9" t="str">
        <f>IF(IFERROR(SEARCH(Kişisel!$A$1,Program!AY36),FALSE),AY$2&amp;"-"&amp;Program!AY35&amp;"/ ","")</f>
        <v/>
      </c>
      <c r="AZ34" s="9" t="str">
        <f>IF(IFERROR(SEARCH(Kişisel!$A$1,Program!AZ36),FALSE),AZ$2&amp;"-"&amp;Program!AZ35&amp;"/ ","")</f>
        <v/>
      </c>
      <c r="BA34" s="9" t="str">
        <f>IF(IFERROR(SEARCH(Kişisel!$A$1,Program!BA36),FALSE),BA$2&amp;"-"&amp;Program!BA35&amp;"/ ","")</f>
        <v/>
      </c>
      <c r="BB34" s="9" t="str">
        <f>IF(IFERROR(SEARCH(Kişisel!$A$1,Program!BB36),FALSE),BB$2&amp;"-"&amp;Program!BB35&amp;"/ ","")</f>
        <v/>
      </c>
      <c r="BC34" s="9" t="str">
        <f>IF(IFERROR(SEARCH(Kişisel!$A$1,Program!BC36),FALSE),BC$2&amp;"-"&amp;Program!BC35&amp;"/ ","")</f>
        <v/>
      </c>
      <c r="BD34" s="9" t="str">
        <f>IF(IFERROR(SEARCH(Kişisel!$A$1,Program!BD36),FALSE),BD$2&amp;"-"&amp;Program!BD35&amp;"/ ","")</f>
        <v/>
      </c>
      <c r="BE34" s="9" t="str">
        <f>IF(IFERROR(SEARCH(Kişisel!$A$1,Program!BE36),FALSE),BE$2&amp;"-"&amp;Program!BE35&amp;"/ ","")</f>
        <v/>
      </c>
      <c r="BF34" t="str">
        <f t="shared" ref="BF34" si="40">CONCATENATE(D34,D36,E34,E36,F34,F36,G34,G36,H34,H36,I34,I36,J34,J36,K34,K36,L34,L36,M34,M36,N34,N36,O34,O36,P34,P36,Q34,Q36,R34,R36,S34,S36,T34,T36,U34,U36,V34,V36,W34,W36,X34,X36,Y34,Y36,Z34,Z36,AA34,AA36,AB34,AB36,AC34,AC36,AD34,AD36,AE34,AE36,AF34,AF36,AG34,AG36,AH34,AH36,AI34,AI36,AJ34,AJ36,AK34,AK36,AL34,AL36,AM34,AM36,AN34,AN36,AO34,AO36,AP34,AP36,AQ34,AQ36)</f>
        <v/>
      </c>
      <c r="BG34" t="str">
        <f t="shared" si="38"/>
        <v/>
      </c>
    </row>
    <row r="35" spans="1:59">
      <c r="A35" s="394"/>
      <c r="B35" s="5"/>
      <c r="C35" s="6" t="str">
        <f t="shared" si="39"/>
        <v/>
      </c>
      <c r="D35" t="str">
        <f>IF(AND(Program!D35&lt;&gt;"",OR(Kişisel!$C$1=Program!D37,AND(Program!D37="",Program!D$3=Kişisel!$C$1))),CONCATENATE(D$2,"-",Program!D35," "),"")</f>
        <v/>
      </c>
      <c r="E35" t="str">
        <f>IF(AND(Program!E35&lt;&gt;"",OR(Kişisel!$C$1=Program!E37,AND(Program!E37="",Program!E$3=Kişisel!$C$1))),CONCATENATE(E$2,"-",Program!E35," "),"")</f>
        <v/>
      </c>
      <c r="F35" t="str">
        <f>IF(AND(Program!F35&lt;&gt;"",OR(Kişisel!$C$1=Program!F37,AND(Program!F37="",Program!F$3=Kişisel!$C$1))),CONCATENATE(F$2,"-",Program!F35," "),"")</f>
        <v/>
      </c>
      <c r="G35" t="str">
        <f>IF(AND(Program!G35&lt;&gt;"",OR(Kişisel!$C$1=Program!G37,AND(Program!G37="",Program!G$3=Kişisel!$C$1))),CONCATENATE(G$2,"-",Program!G35," "),"")</f>
        <v/>
      </c>
      <c r="H35" t="str">
        <f>IF(AND(Program!H35&lt;&gt;"",OR(Kişisel!$C$1=Program!H37,AND(Program!H37="",Program!H$3=Kişisel!$C$1))),CONCATENATE(H$2,"-",Program!H35," "),"")</f>
        <v/>
      </c>
      <c r="I35" t="str">
        <f>IF(AND(Program!I35&lt;&gt;"",OR(Kişisel!$C$1=Program!I37,AND(Program!I37="",Program!I$3=Kişisel!$C$1))),CONCATENATE(I$2,"-",Program!I35," "),"")</f>
        <v/>
      </c>
      <c r="J35" t="str">
        <f>IF(AND(Program!J35&lt;&gt;"",OR(Kişisel!$C$1=Program!J37,AND(Program!J37="",Program!J$3=Kişisel!$C$1))),CONCATENATE(J$2,"-",Program!J35," "),"")</f>
        <v/>
      </c>
      <c r="K35" t="str">
        <f>IF(AND(Program!K35&lt;&gt;"",OR(Kişisel!$C$1=Program!K37,AND(Program!K37="",Program!K$3=Kişisel!$C$1))),CONCATENATE(K$2,"-",Program!K35," "),"")</f>
        <v/>
      </c>
      <c r="L35" t="str">
        <f>IF(AND(Program!L35&lt;&gt;"",OR(Kişisel!$C$1=Program!L37,AND(Program!L37="",Program!L$3=Kişisel!$C$1))),CONCATENATE(L$2,"-",Program!L35," "),"")</f>
        <v/>
      </c>
      <c r="M35" t="str">
        <f>IF(AND(Program!M35&lt;&gt;"",OR(Kişisel!$C$1=Program!M37,AND(Program!M37="",Program!M$3=Kişisel!$C$1))),CONCATENATE(M$2,"-",Program!M35," "),"")</f>
        <v/>
      </c>
      <c r="N35" t="str">
        <f>IF(AND(Program!N35&lt;&gt;"",OR(Kişisel!$C$1=Program!N37,AND(Program!N37="",Program!N$3=Kişisel!$C$1))),CONCATENATE(N$2,"-",Program!N35," "),"")</f>
        <v/>
      </c>
      <c r="O35" t="str">
        <f>IF(AND(Program!O35&lt;&gt;"",OR(Kişisel!$C$1=Program!O37,AND(Program!O37="",Program!O$3=Kişisel!$C$1))),CONCATENATE(O$2,"-",Program!O35," "),"")</f>
        <v/>
      </c>
      <c r="P35" t="str">
        <f>IF(AND(Program!P35&lt;&gt;"",OR(Kişisel!$C$1=Program!P37,AND(Program!P37="",Program!P$3=Kişisel!$C$1))),CONCATENATE(P$2,"-",Program!P35," "),"")</f>
        <v/>
      </c>
      <c r="Q35" t="str">
        <f>IF(AND(Program!Q35&lt;&gt;"",OR(Kişisel!$C$1=Program!Q37,AND(Program!Q37="",Program!Q$3=Kişisel!$C$1))),CONCATENATE(Q$2,"-",Program!Q35," "),"")</f>
        <v/>
      </c>
      <c r="R35" t="str">
        <f>IF(AND(Program!R35&lt;&gt;"",OR(Kişisel!$C$1=Program!R37,AND(Program!R37="",Program!R$3=Kişisel!$C$1))),CONCATENATE(R$2,"-",Program!R35," "),"")</f>
        <v/>
      </c>
      <c r="S35" t="str">
        <f>IF(AND(Program!S35&lt;&gt;"",OR(Kişisel!$C$1=Program!S37,AND(Program!S37="",Program!S$3=Kişisel!$C$1))),CONCATENATE(S$2,"-",Program!S35," "),"")</f>
        <v/>
      </c>
      <c r="T35" t="str">
        <f>IF(AND(Program!T35&lt;&gt;"",OR(Kişisel!$C$1=Program!T37,AND(Program!T37="",Program!T$3=Kişisel!$C$1))),CONCATENATE(T$2,"-",Program!T35," "),"")</f>
        <v/>
      </c>
      <c r="U35" t="str">
        <f>IF(AND(Program!U35&lt;&gt;"",OR(Kişisel!$C$1=Program!U37,AND(Program!U37="",Program!U$3=Kişisel!$C$1))),CONCATENATE(U$2,"-",Program!U35," "),"")</f>
        <v/>
      </c>
      <c r="V35" t="str">
        <f>IF(AND(Program!V35&lt;&gt;"",OR(Kişisel!$C$1=Program!V37,AND(Program!V37="",Program!V$3=Kişisel!$C$1))),CONCATENATE(V$2,"-",Program!V35," "),"")</f>
        <v/>
      </c>
      <c r="W35" t="str">
        <f>IF(AND(Program!W35&lt;&gt;"",OR(Kişisel!$C$1=Program!W37,AND(Program!W37="",Program!W$3=Kişisel!$C$1))),CONCATENATE(W$2,"-",Program!W35," "),"")</f>
        <v/>
      </c>
      <c r="X35" t="str">
        <f>IF(AND(Program!X35&lt;&gt;"",OR(Kişisel!$C$1=Program!X37,AND(Program!X37="",Program!X$3=Kişisel!$C$1))),CONCATENATE(X$2,"-",Program!X35," "),"")</f>
        <v/>
      </c>
      <c r="Y35" t="str">
        <f>IF(AND(Program!Y35&lt;&gt;"",OR(Kişisel!$C$1=Program!Y37,AND(Program!Y37="",Program!Y$3=Kişisel!$C$1))),CONCATENATE(Y$2,"-",Program!Y35," "),"")</f>
        <v/>
      </c>
      <c r="Z35" t="str">
        <f>IF(AND(Program!Z35&lt;&gt;"",OR(Kişisel!$C$1=Program!Z37,AND(Program!Z37="",Program!Z$3=Kişisel!$C$1))),CONCATENATE(Z$2,"-",Program!Z35," "),"")</f>
        <v/>
      </c>
      <c r="AA35" t="str">
        <f>IF(AND(Program!AA35&lt;&gt;"",OR(Kişisel!$C$1=Program!AA37,AND(Program!AA37="",Program!AA$3=Kişisel!$C$1))),CONCATENATE(AA$2,"-",Program!AA35," "),"")</f>
        <v/>
      </c>
      <c r="AB35" t="str">
        <f>IF(AND(Program!AB35&lt;&gt;"",OR(Kişisel!$C$1=Program!AB37,AND(Program!AB37="",Program!AB$3=Kişisel!$C$1))),CONCATENATE(AB$2,"-",Program!AB35," "),"")</f>
        <v/>
      </c>
      <c r="AC35" t="str">
        <f>IF(AND(Program!AC35&lt;&gt;"",OR(Kişisel!$C$1=Program!AC37,AND(Program!AC37="",Program!AC$3=Kişisel!$C$1))),CONCATENATE(AC$2,"-",Program!AC35," "),"")</f>
        <v/>
      </c>
      <c r="AD35" t="str">
        <f>IF(AND(Program!AD35&lt;&gt;"",OR(Kişisel!$C$1=Program!AD37,AND(Program!AD37="",Program!AD$3=Kişisel!$C$1))),CONCATENATE(AD$2,"-",Program!AD35," "),"")</f>
        <v/>
      </c>
      <c r="AE35" t="str">
        <f>IF(AND(Program!AE35&lt;&gt;"",OR(Kişisel!$C$1=Program!AE37,AND(Program!AE37="",Program!AE$3=Kişisel!$C$1))),CONCATENATE(AE$2,"-",Program!AE35," "),"")</f>
        <v/>
      </c>
      <c r="AF35" t="str">
        <f>IF(AND(Program!AF35&lt;&gt;"",OR(Kişisel!$C$1=Program!AF37,AND(Program!AF37="",Program!AF$3=Kişisel!$C$1))),CONCATENATE(AF$2,"-",Program!AF35," "),"")</f>
        <v/>
      </c>
      <c r="AG35" t="str">
        <f>IF(AND(Program!AG35&lt;&gt;"",OR(Kişisel!$C$1=Program!AG37,AND(Program!AG37="",Program!AG$3=Kişisel!$C$1))),CONCATENATE(AG$2,"-",Program!AG35," "),"")</f>
        <v/>
      </c>
      <c r="AH35" t="str">
        <f>IF(AND(Program!AH35&lt;&gt;"",OR(Kişisel!$C$1=Program!AH37,AND(Program!AH37="",Program!AH$3=Kişisel!$C$1))),CONCATENATE(AH$2,"-",Program!AH35," "),"")</f>
        <v/>
      </c>
      <c r="AI35" t="str">
        <f>IF(AND(Program!AI35&lt;&gt;"",OR(Kişisel!$C$1=Program!AI37,AND(Program!AI37="",Program!AI$3=Kişisel!$C$1))),CONCATENATE(AI$2,"-",Program!AI35," "),"")</f>
        <v/>
      </c>
      <c r="AJ35" t="str">
        <f>IF(AND(Program!AJ35&lt;&gt;"",OR(Kişisel!$C$1=Program!AJ37,AND(Program!AJ37="",Program!AJ$3=Kişisel!$C$1))),CONCATENATE(AJ$2,"-",Program!AJ35," "),"")</f>
        <v/>
      </c>
      <c r="AK35" t="str">
        <f>IF(AND(Program!AK35&lt;&gt;"",OR(Kişisel!$C$1=Program!AK37,AND(Program!AK37="",Program!AK$3=Kişisel!$C$1))),CONCATENATE(AK$2,"-",Program!AK35," "),"")</f>
        <v/>
      </c>
      <c r="AL35" t="str">
        <f>IF(AND(Program!AL35&lt;&gt;"",OR(Kişisel!$C$1=Program!AL37,AND(Program!AL37="",Program!AL$3=Kişisel!$C$1))),CONCATENATE(AL$2,"-",Program!AL35," "),"")</f>
        <v/>
      </c>
      <c r="AM35" t="str">
        <f>IF(AND(Program!AM35&lt;&gt;"",OR(Kişisel!$C$1=Program!AM37,AND(Program!AM37="",Program!AM$3=Kişisel!$C$1))),CONCATENATE(AM$2,"-",Program!AM35," "),"")</f>
        <v/>
      </c>
      <c r="AN35" t="str">
        <f>IF(AND(Program!AN35&lt;&gt;"",OR(Kişisel!$C$1=Program!AN37,AND(Program!AN37="",Program!AN$3=Kişisel!$C$1))),CONCATENATE(AN$2,"-",Program!AN35," "),"")</f>
        <v/>
      </c>
      <c r="AO35" t="str">
        <f>IF(AND(Program!AO35&lt;&gt;"",OR(Kişisel!$C$1=Program!AO37,AND(Program!AO37="",Program!AO$3=Kişisel!$C$1))),CONCATENATE(AO$2,"-",Program!AO35," "),"")</f>
        <v/>
      </c>
      <c r="AP35" t="str">
        <f>IF(AND(Program!AP35&lt;&gt;"",OR(Kişisel!$C$1=Program!AP37,AND(Program!AP37="",Program!AP$3=Kişisel!$C$1))),CONCATENATE(AP$2,"-",Program!AP35," "),"")</f>
        <v/>
      </c>
      <c r="AQ35" t="str">
        <f>IF(AND(Program!AQ35&lt;&gt;"",OR(Kişisel!$C$1=Program!AQ37,AND(Program!AQ37="",Program!AQ$3=Kişisel!$C$1))),CONCATENATE(AQ$2,"-",Program!AQ35," "),"")</f>
        <v/>
      </c>
      <c r="AR35" t="str">
        <f>IF(AND(Program!AR35&lt;&gt;"",OR(Kişisel!$C$1=Program!AR37,AND(Program!AR37="",Program!AR$3=Kişisel!$C$1))),CONCATENATE(AR$2,"-",Program!AR35," "),"")</f>
        <v/>
      </c>
      <c r="AS35" t="str">
        <f>IF(AND(Program!AS35&lt;&gt;"",OR(Kişisel!$C$1=Program!AS37,AND(Program!AS37="",Program!AS$3=Kişisel!$C$1))),CONCATENATE(AS$2,"-",Program!AS35," "),"")</f>
        <v/>
      </c>
      <c r="AT35" t="str">
        <f>IF(AND(Program!AT35&lt;&gt;"",OR(Kişisel!$C$1=Program!AT37,AND(Program!AT37="",Program!AT$3=Kişisel!$C$1))),CONCATENATE(AT$2,"-",Program!AT35," "),"")</f>
        <v/>
      </c>
      <c r="AU35" t="str">
        <f>IF(AND(Program!AU35&lt;&gt;"",OR(Kişisel!$C$1=Program!AU37,AND(Program!AU37="",Program!AU$3=Kişisel!$C$1))),CONCATENATE(AU$2,"-",Program!AU35," "),"")</f>
        <v/>
      </c>
      <c r="AV35" t="str">
        <f>IF(AND(Program!AV35&lt;&gt;"",OR(Kişisel!$C$1=Program!AV37,AND(Program!AV37="",Program!AV$3=Kişisel!$C$1))),CONCATENATE(AV$2,"-",Program!AV35," "),"")</f>
        <v/>
      </c>
      <c r="AW35" t="str">
        <f>IF(AND(Program!AW35&lt;&gt;"",OR(Kişisel!$C$1=Program!AW37,AND(Program!AW37="",Program!AW$3=Kişisel!$C$1))),CONCATENATE(AW$2,"-",Program!AW35," "),"")</f>
        <v/>
      </c>
      <c r="AX35" t="str">
        <f>IF(AND(Program!AX35&lt;&gt;"",OR(Kişisel!$C$1=Program!AX37,AND(Program!AX37="",Program!AX$3=Kişisel!$C$1))),CONCATENATE(AX$2,"-",Program!AX35," "),"")</f>
        <v/>
      </c>
      <c r="AY35" t="str">
        <f>IF(AND(Program!AY35&lt;&gt;"",OR(Kişisel!$C$1=Program!AY37,AND(Program!AY37="",Program!AY$3=Kişisel!$C$1))),CONCATENATE(AY$2,"-",Program!AY35," "),"")</f>
        <v/>
      </c>
      <c r="AZ35" t="str">
        <f>IF(AND(Program!AZ35&lt;&gt;"",OR(Kişisel!$C$1=Program!AZ37,AND(Program!AZ37="",Program!AZ$3=Kişisel!$C$1))),CONCATENATE(AZ$2,"-",Program!AZ35," "),"")</f>
        <v/>
      </c>
      <c r="BA35" t="str">
        <f>IF(AND(Program!BA35&lt;&gt;"",OR(Kişisel!$C$1=Program!BA37,AND(Program!BA37="",Program!BA$3=Kişisel!$C$1))),CONCATENATE(BA$2,"-",Program!BA35," "),"")</f>
        <v/>
      </c>
      <c r="BB35" t="str">
        <f>IF(AND(Program!BB35&lt;&gt;"",OR(Kişisel!$C$1=Program!BB37,AND(Program!BB37="",Program!BB$3=Kişisel!$C$1))),CONCATENATE(BB$2,"-",Program!BB35," "),"")</f>
        <v/>
      </c>
      <c r="BC35" t="str">
        <f>IF(AND(Program!BC35&lt;&gt;"",OR(Kişisel!$C$1=Program!BC37,AND(Program!BC37="",Program!BC$3=Kişisel!$C$1))),CONCATENATE(BC$2,"-",Program!BC35," "),"")</f>
        <v/>
      </c>
      <c r="BD35" t="str">
        <f>IF(AND(Program!BD35&lt;&gt;"",OR(Kişisel!$C$1=Program!BD37,AND(Program!BD37="",Program!BD$3=Kişisel!$C$1))),CONCATENATE(BD$2,"-",Program!BD35," "),"")</f>
        <v/>
      </c>
      <c r="BE35" t="str">
        <f>IF(AND(Program!BE35&lt;&gt;"",OR(Kişisel!$C$1=Program!BE37,AND(Program!BE37="",Program!BE$3=Kişisel!$C$1))),CONCATENATE(BE$2,"-",Program!BE35," "),"")</f>
        <v/>
      </c>
      <c r="BF35" t="str">
        <f t="shared" ref="BF35" si="41">CONCATENATE(D35,E35,F35,G35,H35,I35,J35,K35,L35,M35,N35,O35,P35,Q35,R35,S35,T35,U35,V35,W35,X35,Y35,Z35,AA35,AB35,AC35,AD35,AE35,AF35,AG35,AH35,AI35,AJ35,AK35,AL35,AM35,AN35,AO35,AP35,AQ35,)</f>
        <v/>
      </c>
      <c r="BG35" t="str">
        <f t="shared" ref="BG35" si="42">CONCATENATE(AR35,AS35,AT35,AU35,AV35,AW35,AX35,AY35,AZ35,BA35,BB35,BC35,BD35,BE35,)</f>
        <v/>
      </c>
    </row>
    <row r="36" spans="1:59">
      <c r="A36" s="394"/>
      <c r="B36" s="5"/>
      <c r="D36" s="29" t="str">
        <f>IF(D34&lt;&gt;"",IF(Program!D37&lt;&gt;"","("&amp;Program!D37&amp;")","("&amp;Program!D$3&amp;")"),"")</f>
        <v/>
      </c>
      <c r="E36" s="29" t="str">
        <f>IF(E34&lt;&gt;"",IF(Program!E37&lt;&gt;"","("&amp;Program!E37&amp;")","("&amp;Program!E$3&amp;")"),"")</f>
        <v/>
      </c>
      <c r="F36" s="29" t="str">
        <f>IF(F34&lt;&gt;"",IF(Program!F37&lt;&gt;"","("&amp;Program!F37&amp;")","("&amp;Program!F$3&amp;")"),"")</f>
        <v/>
      </c>
      <c r="G36" s="29" t="str">
        <f>IF(G34&lt;&gt;"",IF(Program!G37&lt;&gt;"","("&amp;Program!G37&amp;")","("&amp;Program!G$3&amp;")"),"")</f>
        <v/>
      </c>
      <c r="H36" s="29" t="str">
        <f>IF(H34&lt;&gt;"",IF(Program!H37&lt;&gt;"","("&amp;Program!H37&amp;")","("&amp;Program!H$3&amp;")"),"")</f>
        <v/>
      </c>
      <c r="I36" s="29" t="str">
        <f>IF(I34&lt;&gt;"",IF(Program!I37&lt;&gt;"","("&amp;Program!I37&amp;")","("&amp;Program!I$3&amp;")"),"")</f>
        <v/>
      </c>
      <c r="J36" s="29" t="str">
        <f>IF(J34&lt;&gt;"",IF(Program!J37&lt;&gt;"","("&amp;Program!J37&amp;")","("&amp;Program!J$3&amp;")"),"")</f>
        <v/>
      </c>
      <c r="K36" s="29" t="str">
        <f>IF(K34&lt;&gt;"",IF(Program!K37&lt;&gt;"","("&amp;Program!K37&amp;")","("&amp;Program!K$3&amp;")"),"")</f>
        <v/>
      </c>
      <c r="L36" s="29" t="str">
        <f>IF(L34&lt;&gt;"",IF(Program!L37&lt;&gt;"","("&amp;Program!L37&amp;")","("&amp;Program!L$3&amp;")"),"")</f>
        <v/>
      </c>
      <c r="M36" s="29" t="str">
        <f>IF(M34&lt;&gt;"",IF(Program!M37&lt;&gt;"","("&amp;Program!M37&amp;")","("&amp;Program!M$3&amp;")"),"")</f>
        <v/>
      </c>
      <c r="N36" s="29" t="str">
        <f>IF(N34&lt;&gt;"",IF(Program!N37&lt;&gt;"","("&amp;Program!N37&amp;")","("&amp;Program!N$3&amp;")"),"")</f>
        <v/>
      </c>
      <c r="O36" s="29" t="str">
        <f>IF(O34&lt;&gt;"",IF(Program!O37&lt;&gt;"","("&amp;Program!O37&amp;")","("&amp;Program!O$3&amp;")"),"")</f>
        <v/>
      </c>
      <c r="P36" s="29" t="str">
        <f>IF(P34&lt;&gt;"",IF(Program!P37&lt;&gt;"","("&amp;Program!P37&amp;")","("&amp;Program!P$3&amp;")"),"")</f>
        <v/>
      </c>
      <c r="Q36" s="29" t="str">
        <f>IF(Q34&lt;&gt;"",IF(Program!Q37&lt;&gt;"","("&amp;Program!Q37&amp;")","("&amp;Program!Q$3&amp;")"),"")</f>
        <v/>
      </c>
      <c r="R36" s="29" t="str">
        <f>IF(R34&lt;&gt;"",IF(Program!R37&lt;&gt;"","("&amp;Program!R37&amp;")","("&amp;Program!R$3&amp;")"),"")</f>
        <v/>
      </c>
      <c r="S36" s="29" t="str">
        <f>IF(S34&lt;&gt;"",IF(Program!S37&lt;&gt;"","("&amp;Program!S37&amp;")","("&amp;Program!S$3&amp;")"),"")</f>
        <v/>
      </c>
      <c r="T36" s="29" t="str">
        <f>IF(T34&lt;&gt;"",IF(Program!T37&lt;&gt;"","("&amp;Program!T37&amp;")","("&amp;Program!T$3&amp;")"),"")</f>
        <v/>
      </c>
      <c r="U36" s="29" t="str">
        <f>IF(U34&lt;&gt;"",IF(Program!U37&lt;&gt;"","("&amp;Program!U37&amp;")","("&amp;Program!U$3&amp;")"),"")</f>
        <v/>
      </c>
      <c r="V36" s="29" t="str">
        <f>IF(V34&lt;&gt;"",IF(Program!V37&lt;&gt;"","("&amp;Program!V37&amp;")","("&amp;Program!V$3&amp;")"),"")</f>
        <v/>
      </c>
      <c r="W36" s="29" t="str">
        <f>IF(W34&lt;&gt;"",IF(Program!W37&lt;&gt;"","("&amp;Program!W37&amp;")","("&amp;Program!W$3&amp;")"),"")</f>
        <v/>
      </c>
      <c r="X36" s="29" t="str">
        <f>IF(X34&lt;&gt;"",IF(Program!X37&lt;&gt;"","("&amp;Program!X37&amp;")","("&amp;Program!X$3&amp;")"),"")</f>
        <v/>
      </c>
      <c r="Y36" s="29" t="str">
        <f>IF(Y34&lt;&gt;"",IF(Program!Y37&lt;&gt;"","("&amp;Program!Y37&amp;")","("&amp;Program!Y$3&amp;")"),"")</f>
        <v/>
      </c>
      <c r="Z36" s="29" t="str">
        <f>IF(Z34&lt;&gt;"",IF(Program!Z37&lt;&gt;"","("&amp;Program!Z37&amp;")","("&amp;Program!Z$3&amp;")"),"")</f>
        <v/>
      </c>
      <c r="AA36" s="29" t="str">
        <f>IF(AA34&lt;&gt;"",IF(Program!AA37&lt;&gt;"","("&amp;Program!AA37&amp;")","("&amp;Program!AA$3&amp;")"),"")</f>
        <v/>
      </c>
      <c r="AB36" s="29" t="str">
        <f>IF(AB34&lt;&gt;"",IF(Program!AB37&lt;&gt;"","("&amp;Program!AB37&amp;")","("&amp;Program!AB$3&amp;")"),"")</f>
        <v/>
      </c>
      <c r="AC36" s="29" t="str">
        <f>IF(AC34&lt;&gt;"",IF(Program!AC37&lt;&gt;"","("&amp;Program!AC37&amp;")","("&amp;Program!AC$3&amp;")"),"")</f>
        <v/>
      </c>
      <c r="AD36" s="29" t="str">
        <f>IF(AD34&lt;&gt;"",IF(Program!AD37&lt;&gt;"","("&amp;Program!AD37&amp;")","("&amp;Program!AD$3&amp;")"),"")</f>
        <v/>
      </c>
      <c r="AE36" s="29" t="str">
        <f>IF(AE34&lt;&gt;"",IF(Program!AE37&lt;&gt;"","("&amp;Program!AE37&amp;")","("&amp;Program!AE$3&amp;")"),"")</f>
        <v/>
      </c>
      <c r="AF36" s="29" t="str">
        <f>IF(AF34&lt;&gt;"",IF(Program!AF37&lt;&gt;"","("&amp;Program!AF37&amp;")","("&amp;Program!AF$3&amp;")"),"")</f>
        <v/>
      </c>
      <c r="AG36" s="29" t="str">
        <f>IF(AG34&lt;&gt;"",IF(Program!AG37&lt;&gt;"","("&amp;Program!AG37&amp;")","("&amp;Program!AG$3&amp;")"),"")</f>
        <v/>
      </c>
      <c r="AH36" s="29" t="str">
        <f>IF(AH34&lt;&gt;"",IF(Program!AH37&lt;&gt;"","("&amp;Program!AH37&amp;")","("&amp;Program!AH$3&amp;")"),"")</f>
        <v/>
      </c>
      <c r="AI36" s="29" t="str">
        <f>IF(AI34&lt;&gt;"",IF(Program!AI37&lt;&gt;"","("&amp;Program!AI37&amp;")","("&amp;Program!AI$3&amp;")"),"")</f>
        <v/>
      </c>
      <c r="AJ36" s="29" t="str">
        <f>IF(AJ34&lt;&gt;"",IF(Program!AJ37&lt;&gt;"","("&amp;Program!AJ37&amp;")","("&amp;Program!AJ$3&amp;")"),"")</f>
        <v/>
      </c>
      <c r="AK36" s="29" t="str">
        <f>IF(AK34&lt;&gt;"",IF(Program!AK37&lt;&gt;"","("&amp;Program!AK37&amp;")","("&amp;Program!AK$3&amp;")"),"")</f>
        <v/>
      </c>
      <c r="AL36" s="29" t="str">
        <f>IF(AL34&lt;&gt;"",IF(Program!AL37&lt;&gt;"","("&amp;Program!AL37&amp;")","("&amp;Program!AL$3&amp;")"),"")</f>
        <v/>
      </c>
      <c r="AM36" s="29" t="str">
        <f>IF(AM34&lt;&gt;"",IF(Program!AM37&lt;&gt;"","("&amp;Program!AM37&amp;")","("&amp;Program!AM$3&amp;")"),"")</f>
        <v/>
      </c>
      <c r="AN36" s="29" t="str">
        <f>IF(AN34&lt;&gt;"",IF(Program!AN37&lt;&gt;"","("&amp;Program!AN37&amp;")","("&amp;Program!AN$3&amp;")"),"")</f>
        <v/>
      </c>
      <c r="AO36" s="29" t="str">
        <f>IF(AO34&lt;&gt;"",IF(Program!AO37&lt;&gt;"","("&amp;Program!AO37&amp;")","("&amp;Program!AO$3&amp;")"),"")</f>
        <v/>
      </c>
      <c r="AP36" s="29" t="str">
        <f>IF(AP34&lt;&gt;"",IF(Program!AP37&lt;&gt;"","("&amp;Program!AP37&amp;")","("&amp;Program!AP$3&amp;")"),"")</f>
        <v/>
      </c>
      <c r="AQ36" s="29" t="str">
        <f>IF(AQ34&lt;&gt;"",IF(Program!AQ37&lt;&gt;"","("&amp;Program!AQ37&amp;")","("&amp;Program!AQ$3&amp;")"),"")</f>
        <v/>
      </c>
      <c r="AR36" s="29" t="str">
        <f>IF(AR34&lt;&gt;"",IF(Program!AR37&lt;&gt;"","("&amp;Program!AR37&amp;")","("&amp;Program!AR$3&amp;")"),"")</f>
        <v/>
      </c>
      <c r="AS36" s="29" t="str">
        <f>IF(AS34&lt;&gt;"",IF(Program!AS37&lt;&gt;"","("&amp;Program!AS37&amp;")","("&amp;Program!AS$3&amp;")"),"")</f>
        <v/>
      </c>
      <c r="AT36" s="29" t="str">
        <f>IF(AT34&lt;&gt;"",IF(Program!AT37&lt;&gt;"","("&amp;Program!AT37&amp;")","("&amp;Program!AT$3&amp;")"),"")</f>
        <v/>
      </c>
      <c r="AU36" s="29" t="str">
        <f>IF(AU34&lt;&gt;"",IF(Program!AU37&lt;&gt;"","("&amp;Program!AU37&amp;")","("&amp;Program!AU$3&amp;")"),"")</f>
        <v/>
      </c>
      <c r="AV36" s="29" t="str">
        <f>IF(AV34&lt;&gt;"",IF(Program!AV37&lt;&gt;"","("&amp;Program!AV37&amp;")","("&amp;Program!AV$3&amp;")"),"")</f>
        <v/>
      </c>
      <c r="AW36" s="29" t="str">
        <f>IF(AW34&lt;&gt;"",IF(Program!AW37&lt;&gt;"","("&amp;Program!AW37&amp;")","("&amp;Program!AW$3&amp;")"),"")</f>
        <v/>
      </c>
      <c r="AX36" s="29" t="str">
        <f>IF(AX34&lt;&gt;"",IF(Program!AX37&lt;&gt;"","("&amp;Program!AX37&amp;")","("&amp;Program!AX$3&amp;")"),"")</f>
        <v/>
      </c>
      <c r="AY36" s="29" t="str">
        <f>IF(AY34&lt;&gt;"",IF(Program!AY37&lt;&gt;"","("&amp;Program!AY37&amp;")","("&amp;Program!AY$3&amp;")"),"")</f>
        <v/>
      </c>
      <c r="AZ36" s="29" t="str">
        <f>IF(AZ34&lt;&gt;"",IF(Program!AZ37&lt;&gt;"","("&amp;Program!AZ37&amp;")","("&amp;Program!AZ$3&amp;")"),"")</f>
        <v/>
      </c>
      <c r="BA36" s="29" t="str">
        <f>IF(BA34&lt;&gt;"",IF(Program!BA37&lt;&gt;"","("&amp;Program!BA37&amp;")","("&amp;Program!BA$3&amp;")"),"")</f>
        <v/>
      </c>
      <c r="BB36" s="29" t="str">
        <f>IF(BB34&lt;&gt;"",IF(Program!BB37&lt;&gt;"","("&amp;Program!BB37&amp;")","("&amp;Program!BB$3&amp;")"),"")</f>
        <v/>
      </c>
      <c r="BC36" s="29" t="str">
        <f>IF(BC34&lt;&gt;"",IF(Program!BC37&lt;&gt;"","("&amp;Program!BC37&amp;")","("&amp;Program!BC$3&amp;")"),"")</f>
        <v/>
      </c>
      <c r="BD36" s="29" t="str">
        <f>IF(BD34&lt;&gt;"",IF(Program!BD37&lt;&gt;"","("&amp;Program!BD37&amp;")","("&amp;Program!BD$3&amp;")"),"")</f>
        <v/>
      </c>
      <c r="BE36" s="29" t="str">
        <f>IF(BE34&lt;&gt;"",IF(Program!BE37&lt;&gt;"","("&amp;Program!BE37&amp;")","("&amp;Program!BE$3&amp;")"),"")</f>
        <v/>
      </c>
      <c r="BG36" t="str">
        <f t="shared" ref="BG36:BG37" si="43">CONCATENATE(AR36,AR38,AS36,AS38,AT36,AT38,AU36,AU38,AV36,AV38,AW36,AW38,AX36,AX38,AY36,AY38,AZ36,AZ38,BA36,BA38,BB36,BB38,BC36,BC38,BD36,BD38,BE36,BE38)</f>
        <v/>
      </c>
    </row>
    <row r="37" spans="1:59">
      <c r="A37" s="394"/>
      <c r="B37" s="5">
        <v>0.83333333333333304</v>
      </c>
      <c r="C37" s="6" t="str">
        <f t="shared" ref="C37:C38" si="44">CONCATENATE(BF37,BG37)</f>
        <v/>
      </c>
      <c r="D37" s="9" t="str">
        <f>IF(IFERROR(SEARCH(Kişisel!$A$1,Program!D39),FALSE),D$2&amp;"-"&amp;Program!D38&amp;"/ ","")</f>
        <v/>
      </c>
      <c r="E37" s="9" t="str">
        <f>IF(IFERROR(SEARCH(Kişisel!$A$1,Program!E39),FALSE),E$2&amp;"-"&amp;Program!E38&amp;"/ ","")</f>
        <v/>
      </c>
      <c r="F37" s="9" t="str">
        <f>IF(IFERROR(SEARCH(Kişisel!$A$1,Program!F39),FALSE),F$2&amp;"-"&amp;Program!F38&amp;"/ ","")</f>
        <v/>
      </c>
      <c r="G37" s="9" t="str">
        <f>IF(IFERROR(SEARCH(Kişisel!$A$1,Program!G39),FALSE),G$2&amp;"-"&amp;Program!G38&amp;"/ ","")</f>
        <v/>
      </c>
      <c r="H37" s="9" t="str">
        <f>IF(IFERROR(SEARCH(Kişisel!$A$1,Program!H39),FALSE),H$2&amp;"-"&amp;Program!H38&amp;"/ ","")</f>
        <v/>
      </c>
      <c r="I37" s="9" t="str">
        <f>IF(IFERROR(SEARCH(Kişisel!$A$1,Program!I39),FALSE),I$2&amp;"-"&amp;Program!I38&amp;"/ ","")</f>
        <v/>
      </c>
      <c r="J37" s="9" t="str">
        <f>IF(IFERROR(SEARCH(Kişisel!$A$1,Program!J39),FALSE),J$2&amp;"-"&amp;Program!J38&amp;"/ ","")</f>
        <v/>
      </c>
      <c r="K37" s="9" t="str">
        <f>IF(IFERROR(SEARCH(Kişisel!$A$1,Program!K39),FALSE),K$2&amp;"-"&amp;Program!K38&amp;"/ ","")</f>
        <v/>
      </c>
      <c r="L37" s="9" t="str">
        <f>IF(IFERROR(SEARCH(Kişisel!$A$1,Program!L39),FALSE),L$2&amp;"-"&amp;Program!L38&amp;"/ ","")</f>
        <v/>
      </c>
      <c r="M37" s="9" t="str">
        <f>IF(IFERROR(SEARCH(Kişisel!$A$1,Program!M39),FALSE),M$2&amp;"-"&amp;Program!M38&amp;"/ ","")</f>
        <v/>
      </c>
      <c r="N37" s="9" t="str">
        <f>IF(IFERROR(SEARCH(Kişisel!$A$1,Program!N39),FALSE),N$2&amp;"-"&amp;Program!N38&amp;"/ ","")</f>
        <v/>
      </c>
      <c r="O37" s="9" t="str">
        <f>IF(IFERROR(SEARCH(Kişisel!$A$1,Program!O39),FALSE),O$2&amp;"-"&amp;Program!O38&amp;"/ ","")</f>
        <v/>
      </c>
      <c r="P37" s="9" t="str">
        <f>IF(IFERROR(SEARCH(Kişisel!$A$1,Program!P39),FALSE),P$2&amp;"-"&amp;Program!P38&amp;"/ ","")</f>
        <v/>
      </c>
      <c r="Q37" s="9" t="str">
        <f>IF(IFERROR(SEARCH(Kişisel!$A$1,Program!Q39),FALSE),Q$2&amp;"-"&amp;Program!Q38&amp;"/ ","")</f>
        <v/>
      </c>
      <c r="R37" s="9" t="str">
        <f>IF(IFERROR(SEARCH(Kişisel!$A$1,Program!R39),FALSE),R$2&amp;"-"&amp;Program!R38&amp;"/ ","")</f>
        <v/>
      </c>
      <c r="S37" s="9" t="str">
        <f>IF(IFERROR(SEARCH(Kişisel!$A$1,Program!S39),FALSE),S$2&amp;"-"&amp;Program!S38&amp;"/ ","")</f>
        <v/>
      </c>
      <c r="T37" s="9" t="str">
        <f>IF(IFERROR(SEARCH(Kişisel!$A$1,Program!T39),FALSE),T$2&amp;"-"&amp;Program!T38&amp;"/ ","")</f>
        <v/>
      </c>
      <c r="U37" s="9" t="str">
        <f>IF(IFERROR(SEARCH(Kişisel!$A$1,Program!U39),FALSE),U$2&amp;"-"&amp;Program!U38&amp;"/ ","")</f>
        <v/>
      </c>
      <c r="V37" s="9" t="str">
        <f>IF(IFERROR(SEARCH(Kişisel!$A$1,Program!V39),FALSE),V$2&amp;"-"&amp;Program!V38&amp;"/ ","")</f>
        <v/>
      </c>
      <c r="W37" s="9" t="str">
        <f>IF(IFERROR(SEARCH(Kişisel!$A$1,Program!W39),FALSE),W$2&amp;"-"&amp;Program!W38&amp;"/ ","")</f>
        <v/>
      </c>
      <c r="X37" s="9" t="str">
        <f>IF(IFERROR(SEARCH(Kişisel!$A$1,Program!X39),FALSE),X$2&amp;"-"&amp;Program!X38&amp;"/ ","")</f>
        <v/>
      </c>
      <c r="Y37" s="9" t="str">
        <f>IF(IFERROR(SEARCH(Kişisel!$A$1,Program!Y39),FALSE),Y$2&amp;"-"&amp;Program!Y38&amp;"/ ","")</f>
        <v/>
      </c>
      <c r="Z37" s="9" t="str">
        <f>IF(IFERROR(SEARCH(Kişisel!$A$1,Program!Z39),FALSE),Z$2&amp;"-"&amp;Program!Z38&amp;"/ ","")</f>
        <v/>
      </c>
      <c r="AA37" s="9" t="str">
        <f>IF(IFERROR(SEARCH(Kişisel!$A$1,Program!AA39),FALSE),AA$2&amp;"-"&amp;Program!AA38&amp;"/ ","")</f>
        <v/>
      </c>
      <c r="AB37" s="9" t="str">
        <f>IF(IFERROR(SEARCH(Kişisel!$A$1,Program!AB39),FALSE),AB$2&amp;"-"&amp;Program!AB38&amp;"/ ","")</f>
        <v/>
      </c>
      <c r="AC37" s="9" t="str">
        <f>IF(IFERROR(SEARCH(Kişisel!$A$1,Program!AC39),FALSE),AC$2&amp;"-"&amp;Program!AC38&amp;"/ ","")</f>
        <v/>
      </c>
      <c r="AD37" s="9" t="str">
        <f>IF(IFERROR(SEARCH(Kişisel!$A$1,Program!AD39),FALSE),AD$2&amp;"-"&amp;Program!AD38&amp;"/ ","")</f>
        <v/>
      </c>
      <c r="AE37" s="9" t="str">
        <f>IF(IFERROR(SEARCH(Kişisel!$A$1,Program!AE39),FALSE),AE$2&amp;"-"&amp;Program!AE38&amp;"/ ","")</f>
        <v/>
      </c>
      <c r="AF37" s="9" t="str">
        <f>IF(IFERROR(SEARCH(Kişisel!$A$1,Program!AF39),FALSE),AF$2&amp;"-"&amp;Program!AF38&amp;"/ ","")</f>
        <v/>
      </c>
      <c r="AG37" s="9" t="str">
        <f>IF(IFERROR(SEARCH(Kişisel!$A$1,Program!AG39),FALSE),AG$2&amp;"-"&amp;Program!AG38&amp;"/ ","")</f>
        <v/>
      </c>
      <c r="AH37" s="9" t="str">
        <f>IF(IFERROR(SEARCH(Kişisel!$A$1,Program!AH39),FALSE),AH$2&amp;"-"&amp;Program!AH38&amp;"/ ","")</f>
        <v/>
      </c>
      <c r="AI37" s="9" t="str">
        <f>IF(IFERROR(SEARCH(Kişisel!$A$1,Program!AI39),FALSE),AI$2&amp;"-"&amp;Program!AI38&amp;"/ ","")</f>
        <v/>
      </c>
      <c r="AJ37" s="9" t="str">
        <f>IF(IFERROR(SEARCH(Kişisel!$A$1,Program!AJ39),FALSE),AJ$2&amp;"-"&amp;Program!AJ38&amp;"/ ","")</f>
        <v/>
      </c>
      <c r="AK37" s="9" t="str">
        <f>IF(IFERROR(SEARCH(Kişisel!$A$1,Program!AK39),FALSE),AK$2&amp;"-"&amp;Program!AK38&amp;"/ ","")</f>
        <v/>
      </c>
      <c r="AL37" s="9" t="str">
        <f>IF(IFERROR(SEARCH(Kişisel!$A$1,Program!AL39),FALSE),AL$2&amp;"-"&amp;Program!AL38&amp;"/ ","")</f>
        <v/>
      </c>
      <c r="AM37" s="9" t="str">
        <f>IF(IFERROR(SEARCH(Kişisel!$A$1,Program!AM39),FALSE),AM$2&amp;"-"&amp;Program!AM38&amp;"/ ","")</f>
        <v/>
      </c>
      <c r="AN37" s="9" t="str">
        <f>IF(IFERROR(SEARCH(Kişisel!$A$1,Program!AN39),FALSE),AN$2&amp;"-"&amp;Program!AN38&amp;"/ ","")</f>
        <v/>
      </c>
      <c r="AO37" s="9" t="str">
        <f>IF(IFERROR(SEARCH(Kişisel!$A$1,Program!AO39),FALSE),AO$2&amp;"-"&amp;Program!AO38&amp;"/ ","")</f>
        <v/>
      </c>
      <c r="AP37" s="9" t="str">
        <f>IF(IFERROR(SEARCH(Kişisel!$A$1,Program!AP39),FALSE),AP$2&amp;"-"&amp;Program!AP38&amp;"/ ","")</f>
        <v/>
      </c>
      <c r="AQ37" s="9" t="str">
        <f>IF(IFERROR(SEARCH(Kişisel!$A$1,Program!AQ39),FALSE),AQ$2&amp;"-"&amp;Program!AQ38&amp;"/ ","")</f>
        <v/>
      </c>
      <c r="AR37" s="9" t="str">
        <f>IF(IFERROR(SEARCH(Kişisel!$A$1,Program!AR39),FALSE),AR$2&amp;"-"&amp;Program!AR38&amp;"/ ","")</f>
        <v/>
      </c>
      <c r="AS37" s="9" t="str">
        <f>IF(IFERROR(SEARCH(Kişisel!$A$1,Program!AS39),FALSE),AS$2&amp;"-"&amp;Program!AS38&amp;"/ ","")</f>
        <v/>
      </c>
      <c r="AT37" s="9" t="str">
        <f>IF(IFERROR(SEARCH(Kişisel!$A$1,Program!AT39),FALSE),AT$2&amp;"-"&amp;Program!AT38&amp;"/ ","")</f>
        <v/>
      </c>
      <c r="AU37" s="9" t="str">
        <f>IF(IFERROR(SEARCH(Kişisel!$A$1,Program!AU39),FALSE),AU$2&amp;"-"&amp;Program!AU38&amp;"/ ","")</f>
        <v/>
      </c>
      <c r="AV37" s="9" t="str">
        <f>IF(IFERROR(SEARCH(Kişisel!$A$1,Program!AV39),FALSE),AV$2&amp;"-"&amp;Program!AV38&amp;"/ ","")</f>
        <v/>
      </c>
      <c r="AW37" s="9" t="str">
        <f>IF(IFERROR(SEARCH(Kişisel!$A$1,Program!AW39),FALSE),AW$2&amp;"-"&amp;Program!AW38&amp;"/ ","")</f>
        <v/>
      </c>
      <c r="AX37" s="9" t="str">
        <f>IF(IFERROR(SEARCH(Kişisel!$A$1,Program!AX39),FALSE),AX$2&amp;"-"&amp;Program!AX38&amp;"/ ","")</f>
        <v/>
      </c>
      <c r="AY37" s="9" t="str">
        <f>IF(IFERROR(SEARCH(Kişisel!$A$1,Program!AY39),FALSE),AY$2&amp;"-"&amp;Program!AY38&amp;"/ ","")</f>
        <v/>
      </c>
      <c r="AZ37" s="9" t="str">
        <f>IF(IFERROR(SEARCH(Kişisel!$A$1,Program!AZ39),FALSE),AZ$2&amp;"-"&amp;Program!AZ38&amp;"/ ","")</f>
        <v/>
      </c>
      <c r="BA37" s="9" t="str">
        <f>IF(IFERROR(SEARCH(Kişisel!$A$1,Program!BA39),FALSE),BA$2&amp;"-"&amp;Program!BA38&amp;"/ ","")</f>
        <v/>
      </c>
      <c r="BB37" s="9" t="str">
        <f>IF(IFERROR(SEARCH(Kişisel!$A$1,Program!BB39),FALSE),BB$2&amp;"-"&amp;Program!BB38&amp;"/ ","")</f>
        <v/>
      </c>
      <c r="BC37" s="9" t="str">
        <f>IF(IFERROR(SEARCH(Kişisel!$A$1,Program!BC39),FALSE),BC$2&amp;"-"&amp;Program!BC38&amp;"/ ","")</f>
        <v/>
      </c>
      <c r="BD37" s="9" t="str">
        <f>IF(IFERROR(SEARCH(Kişisel!$A$1,Program!BD39),FALSE),BD$2&amp;"-"&amp;Program!BD38&amp;"/ ","")</f>
        <v/>
      </c>
      <c r="BE37" s="9" t="str">
        <f>IF(IFERROR(SEARCH(Kişisel!$A$1,Program!BE39),FALSE),BE$2&amp;"-"&amp;Program!BE38&amp;"/ ","")</f>
        <v/>
      </c>
      <c r="BF37" t="str">
        <f t="shared" ref="BF37" si="45">CONCATENATE(D37,D39,E37,E39,F37,F39,G37,G39,H37,H39,I37,I39,J37,J39,K37,K39,L37,L39,M37,M39,N37,N39,O37,O39,P37,P39,Q37,Q39,R37,R39,S37,S39,T37,T39,U37,U39,V37,V39,W37,W39,X37,X39,Y37,Y39,Z37,Z39,AA37,AA39,AB37,AB39,AC37,AC39,AD37,AD39,AE37,AE39,AF37,AF39,AG37,AG39,AH37,AH39,AI37,AI39,AJ37,AJ39,AK37,AK39,AL37,AL39,AM37,AM39,AN37,AN39,AO37,AO39,AP37,AP39,AQ37,AQ39)</f>
        <v/>
      </c>
      <c r="BG37" t="str">
        <f t="shared" si="43"/>
        <v/>
      </c>
    </row>
    <row r="38" spans="1:59">
      <c r="A38" s="394"/>
      <c r="B38" s="5"/>
      <c r="C38" s="6" t="str">
        <f t="shared" si="44"/>
        <v/>
      </c>
      <c r="D38" t="str">
        <f>IF(AND(Program!D38&lt;&gt;"",OR(Kişisel!$C$1=Program!D40,AND(Program!D40="",Program!D$3=Kişisel!$C$1))),CONCATENATE(D$2,"-",Program!D38," "),"")</f>
        <v/>
      </c>
      <c r="E38" t="str">
        <f>IF(AND(Program!E38&lt;&gt;"",OR(Kişisel!$C$1=Program!E40,AND(Program!E40="",Program!E$3=Kişisel!$C$1))),CONCATENATE(E$2,"-",Program!E38," "),"")</f>
        <v/>
      </c>
      <c r="F38" t="str">
        <f>IF(AND(Program!F38&lt;&gt;"",OR(Kişisel!$C$1=Program!F40,AND(Program!F40="",Program!F$3=Kişisel!$C$1))),CONCATENATE(F$2,"-",Program!F38," "),"")</f>
        <v/>
      </c>
      <c r="G38" t="str">
        <f>IF(AND(Program!G38&lt;&gt;"",OR(Kişisel!$C$1=Program!G40,AND(Program!G40="",Program!G$3=Kişisel!$C$1))),CONCATENATE(G$2,"-",Program!G38," "),"")</f>
        <v/>
      </c>
      <c r="H38" t="str">
        <f>IF(AND(Program!H38&lt;&gt;"",OR(Kişisel!$C$1=Program!H40,AND(Program!H40="",Program!H$3=Kişisel!$C$1))),CONCATENATE(H$2,"-",Program!H38," "),"")</f>
        <v/>
      </c>
      <c r="I38" t="str">
        <f>IF(AND(Program!I38&lt;&gt;"",OR(Kişisel!$C$1=Program!I40,AND(Program!I40="",Program!I$3=Kişisel!$C$1))),CONCATENATE(I$2,"-",Program!I38," "),"")</f>
        <v/>
      </c>
      <c r="J38" t="str">
        <f>IF(AND(Program!J38&lt;&gt;"",OR(Kişisel!$C$1=Program!J40,AND(Program!J40="",Program!J$3=Kişisel!$C$1))),CONCATENATE(J$2,"-",Program!J38," "),"")</f>
        <v/>
      </c>
      <c r="K38" t="str">
        <f>IF(AND(Program!K38&lt;&gt;"",OR(Kişisel!$C$1=Program!K40,AND(Program!K40="",Program!K$3=Kişisel!$C$1))),CONCATENATE(K$2,"-",Program!K38," "),"")</f>
        <v/>
      </c>
      <c r="L38" t="str">
        <f>IF(AND(Program!L38&lt;&gt;"",OR(Kişisel!$C$1=Program!L40,AND(Program!L40="",Program!L$3=Kişisel!$C$1))),CONCATENATE(L$2,"-",Program!L38," "),"")</f>
        <v/>
      </c>
      <c r="M38" t="str">
        <f>IF(AND(Program!M38&lt;&gt;"",OR(Kişisel!$C$1=Program!M40,AND(Program!M40="",Program!M$3=Kişisel!$C$1))),CONCATENATE(M$2,"-",Program!M38," "),"")</f>
        <v/>
      </c>
      <c r="N38" t="str">
        <f>IF(AND(Program!N38&lt;&gt;"",OR(Kişisel!$C$1=Program!N40,AND(Program!N40="",Program!N$3=Kişisel!$C$1))),CONCATENATE(N$2,"-",Program!N38," "),"")</f>
        <v/>
      </c>
      <c r="O38" t="str">
        <f>IF(AND(Program!O38&lt;&gt;"",OR(Kişisel!$C$1=Program!O40,AND(Program!O40="",Program!O$3=Kişisel!$C$1))),CONCATENATE(O$2,"-",Program!O38," "),"")</f>
        <v/>
      </c>
      <c r="P38" t="str">
        <f>IF(AND(Program!P38&lt;&gt;"",OR(Kişisel!$C$1=Program!P40,AND(Program!P40="",Program!P$3=Kişisel!$C$1))),CONCATENATE(P$2,"-",Program!P38," "),"")</f>
        <v/>
      </c>
      <c r="Q38" t="str">
        <f>IF(AND(Program!Q38&lt;&gt;"",OR(Kişisel!$C$1=Program!Q40,AND(Program!Q40="",Program!Q$3=Kişisel!$C$1))),CONCATENATE(Q$2,"-",Program!Q38," "),"")</f>
        <v/>
      </c>
      <c r="R38" t="str">
        <f>IF(AND(Program!R38&lt;&gt;"",OR(Kişisel!$C$1=Program!R40,AND(Program!R40="",Program!R$3=Kişisel!$C$1))),CONCATENATE(R$2,"-",Program!R38," "),"")</f>
        <v/>
      </c>
      <c r="S38" t="str">
        <f>IF(AND(Program!S38&lt;&gt;"",OR(Kişisel!$C$1=Program!S40,AND(Program!S40="",Program!S$3=Kişisel!$C$1))),CONCATENATE(S$2,"-",Program!S38," "),"")</f>
        <v/>
      </c>
      <c r="T38" t="str">
        <f>IF(AND(Program!T38&lt;&gt;"",OR(Kişisel!$C$1=Program!T40,AND(Program!T40="",Program!T$3=Kişisel!$C$1))),CONCATENATE(T$2,"-",Program!T38," "),"")</f>
        <v/>
      </c>
      <c r="U38" t="str">
        <f>IF(AND(Program!U38&lt;&gt;"",OR(Kişisel!$C$1=Program!U40,AND(Program!U40="",Program!U$3=Kişisel!$C$1))),CONCATENATE(U$2,"-",Program!U38," "),"")</f>
        <v/>
      </c>
      <c r="V38" t="str">
        <f>IF(AND(Program!V38&lt;&gt;"",OR(Kişisel!$C$1=Program!V40,AND(Program!V40="",Program!V$3=Kişisel!$C$1))),CONCATENATE(V$2,"-",Program!V38," "),"")</f>
        <v/>
      </c>
      <c r="W38" t="str">
        <f>IF(AND(Program!W38&lt;&gt;"",OR(Kişisel!$C$1=Program!W40,AND(Program!W40="",Program!W$3=Kişisel!$C$1))),CONCATENATE(W$2,"-",Program!W38," "),"")</f>
        <v/>
      </c>
      <c r="X38" t="str">
        <f>IF(AND(Program!X38&lt;&gt;"",OR(Kişisel!$C$1=Program!X40,AND(Program!X40="",Program!X$3=Kişisel!$C$1))),CONCATENATE(X$2,"-",Program!X38," "),"")</f>
        <v/>
      </c>
      <c r="Y38" t="str">
        <f>IF(AND(Program!Y38&lt;&gt;"",OR(Kişisel!$C$1=Program!Y40,AND(Program!Y40="",Program!Y$3=Kişisel!$C$1))),CONCATENATE(Y$2,"-",Program!Y38," "),"")</f>
        <v/>
      </c>
      <c r="Z38" t="str">
        <f>IF(AND(Program!Z38&lt;&gt;"",OR(Kişisel!$C$1=Program!Z40,AND(Program!Z40="",Program!Z$3=Kişisel!$C$1))),CONCATENATE(Z$2,"-",Program!Z38," "),"")</f>
        <v/>
      </c>
      <c r="AA38" t="str">
        <f>IF(AND(Program!AA38&lt;&gt;"",OR(Kişisel!$C$1=Program!AA40,AND(Program!AA40="",Program!AA$3=Kişisel!$C$1))),CONCATENATE(AA$2,"-",Program!AA38," "),"")</f>
        <v/>
      </c>
      <c r="AB38" t="str">
        <f>IF(AND(Program!AB38&lt;&gt;"",OR(Kişisel!$C$1=Program!AB40,AND(Program!AB40="",Program!AB$3=Kişisel!$C$1))),CONCATENATE(AB$2,"-",Program!AB38," "),"")</f>
        <v/>
      </c>
      <c r="AC38" t="str">
        <f>IF(AND(Program!AC38&lt;&gt;"",OR(Kişisel!$C$1=Program!AC40,AND(Program!AC40="",Program!AC$3=Kişisel!$C$1))),CONCATENATE(AC$2,"-",Program!AC38," "),"")</f>
        <v/>
      </c>
      <c r="AD38" t="str">
        <f>IF(AND(Program!AD38&lt;&gt;"",OR(Kişisel!$C$1=Program!AD40,AND(Program!AD40="",Program!AD$3=Kişisel!$C$1))),CONCATENATE(AD$2,"-",Program!AD38," "),"")</f>
        <v/>
      </c>
      <c r="AE38" t="str">
        <f>IF(AND(Program!AE38&lt;&gt;"",OR(Kişisel!$C$1=Program!AE40,AND(Program!AE40="",Program!AE$3=Kişisel!$C$1))),CONCATENATE(AE$2,"-",Program!AE38," "),"")</f>
        <v/>
      </c>
      <c r="AF38" t="str">
        <f>IF(AND(Program!AF38&lt;&gt;"",OR(Kişisel!$C$1=Program!AF40,AND(Program!AF40="",Program!AF$3=Kişisel!$C$1))),CONCATENATE(AF$2,"-",Program!AF38," "),"")</f>
        <v/>
      </c>
      <c r="AG38" t="str">
        <f>IF(AND(Program!AG38&lt;&gt;"",OR(Kişisel!$C$1=Program!AG40,AND(Program!AG40="",Program!AG$3=Kişisel!$C$1))),CONCATENATE(AG$2,"-",Program!AG38," "),"")</f>
        <v/>
      </c>
      <c r="AH38" t="str">
        <f>IF(AND(Program!AH38&lt;&gt;"",OR(Kişisel!$C$1=Program!AH40,AND(Program!AH40="",Program!AH$3=Kişisel!$C$1))),CONCATENATE(AH$2,"-",Program!AH38," "),"")</f>
        <v/>
      </c>
      <c r="AI38" t="str">
        <f>IF(AND(Program!AI38&lt;&gt;"",OR(Kişisel!$C$1=Program!AI40,AND(Program!AI40="",Program!AI$3=Kişisel!$C$1))),CONCATENATE(AI$2,"-",Program!AI38," "),"")</f>
        <v/>
      </c>
      <c r="AJ38" t="str">
        <f>IF(AND(Program!AJ38&lt;&gt;"",OR(Kişisel!$C$1=Program!AJ40,AND(Program!AJ40="",Program!AJ$3=Kişisel!$C$1))),CONCATENATE(AJ$2,"-",Program!AJ38," "),"")</f>
        <v/>
      </c>
      <c r="AK38" t="str">
        <f>IF(AND(Program!AK38&lt;&gt;"",OR(Kişisel!$C$1=Program!AK40,AND(Program!AK40="",Program!AK$3=Kişisel!$C$1))),CONCATENATE(AK$2,"-",Program!AK38," "),"")</f>
        <v/>
      </c>
      <c r="AL38" t="str">
        <f>IF(AND(Program!AL38&lt;&gt;"",OR(Kişisel!$C$1=Program!AL40,AND(Program!AL40="",Program!AL$3=Kişisel!$C$1))),CONCATENATE(AL$2,"-",Program!AL38," "),"")</f>
        <v/>
      </c>
      <c r="AM38" t="str">
        <f>IF(AND(Program!AM38&lt;&gt;"",OR(Kişisel!$C$1=Program!AM40,AND(Program!AM40="",Program!AM$3=Kişisel!$C$1))),CONCATENATE(AM$2,"-",Program!AM38," "),"")</f>
        <v/>
      </c>
      <c r="AN38" t="str">
        <f>IF(AND(Program!AN38&lt;&gt;"",OR(Kişisel!$C$1=Program!AN40,AND(Program!AN40="",Program!AN$3=Kişisel!$C$1))),CONCATENATE(AN$2,"-",Program!AN38," "),"")</f>
        <v/>
      </c>
      <c r="AO38" t="str">
        <f>IF(AND(Program!AO38&lt;&gt;"",OR(Kişisel!$C$1=Program!AO40,AND(Program!AO40="",Program!AO$3=Kişisel!$C$1))),CONCATENATE(AO$2,"-",Program!AO38," "),"")</f>
        <v/>
      </c>
      <c r="AP38" t="str">
        <f>IF(AND(Program!AP38&lt;&gt;"",OR(Kişisel!$C$1=Program!AP40,AND(Program!AP40="",Program!AP$3=Kişisel!$C$1))),CONCATENATE(AP$2,"-",Program!AP38," "),"")</f>
        <v/>
      </c>
      <c r="AQ38" t="str">
        <f>IF(AND(Program!AQ38&lt;&gt;"",OR(Kişisel!$C$1=Program!AQ40,AND(Program!AQ40="",Program!AQ$3=Kişisel!$C$1))),CONCATENATE(AQ$2,"-",Program!AQ38," "),"")</f>
        <v/>
      </c>
      <c r="AR38" t="str">
        <f>IF(AND(Program!AR38&lt;&gt;"",OR(Kişisel!$C$1=Program!AR40,AND(Program!AR40="",Program!AR$3=Kişisel!$C$1))),CONCATENATE(AR$2,"-",Program!AR38," "),"")</f>
        <v/>
      </c>
      <c r="AS38" t="str">
        <f>IF(AND(Program!AS38&lt;&gt;"",OR(Kişisel!$C$1=Program!AS40,AND(Program!AS40="",Program!AS$3=Kişisel!$C$1))),CONCATENATE(AS$2,"-",Program!AS38," "),"")</f>
        <v/>
      </c>
      <c r="AT38" t="str">
        <f>IF(AND(Program!AT38&lt;&gt;"",OR(Kişisel!$C$1=Program!AT40,AND(Program!AT40="",Program!AT$3=Kişisel!$C$1))),CONCATENATE(AT$2,"-",Program!AT38," "),"")</f>
        <v/>
      </c>
      <c r="AU38" t="str">
        <f>IF(AND(Program!AU38&lt;&gt;"",OR(Kişisel!$C$1=Program!AU40,AND(Program!AU40="",Program!AU$3=Kişisel!$C$1))),CONCATENATE(AU$2,"-",Program!AU38," "),"")</f>
        <v/>
      </c>
      <c r="AV38" t="str">
        <f>IF(AND(Program!AV38&lt;&gt;"",OR(Kişisel!$C$1=Program!AV40,AND(Program!AV40="",Program!AV$3=Kişisel!$C$1))),CONCATENATE(AV$2,"-",Program!AV38," "),"")</f>
        <v/>
      </c>
      <c r="AW38" t="str">
        <f>IF(AND(Program!AW38&lt;&gt;"",OR(Kişisel!$C$1=Program!AW40,AND(Program!AW40="",Program!AW$3=Kişisel!$C$1))),CONCATENATE(AW$2,"-",Program!AW38," "),"")</f>
        <v/>
      </c>
      <c r="AX38" t="str">
        <f>IF(AND(Program!AX38&lt;&gt;"",OR(Kişisel!$C$1=Program!AX40,AND(Program!AX40="",Program!AX$3=Kişisel!$C$1))),CONCATENATE(AX$2,"-",Program!AX38," "),"")</f>
        <v/>
      </c>
      <c r="AY38" t="str">
        <f>IF(AND(Program!AY38&lt;&gt;"",OR(Kişisel!$C$1=Program!AY40,AND(Program!AY40="",Program!AY$3=Kişisel!$C$1))),CONCATENATE(AY$2,"-",Program!AY38," "),"")</f>
        <v/>
      </c>
      <c r="AZ38" t="str">
        <f>IF(AND(Program!AZ38&lt;&gt;"",OR(Kişisel!$C$1=Program!AZ40,AND(Program!AZ40="",Program!AZ$3=Kişisel!$C$1))),CONCATENATE(AZ$2,"-",Program!AZ38," "),"")</f>
        <v/>
      </c>
      <c r="BA38" t="str">
        <f>IF(AND(Program!BA38&lt;&gt;"",OR(Kişisel!$C$1=Program!BA40,AND(Program!BA40="",Program!BA$3=Kişisel!$C$1))),CONCATENATE(BA$2,"-",Program!BA38," "),"")</f>
        <v/>
      </c>
      <c r="BB38" t="str">
        <f>IF(AND(Program!BB38&lt;&gt;"",OR(Kişisel!$C$1=Program!BB40,AND(Program!BB40="",Program!BB$3=Kişisel!$C$1))),CONCATENATE(BB$2,"-",Program!BB38," "),"")</f>
        <v/>
      </c>
      <c r="BC38" t="str">
        <f>IF(AND(Program!BC38&lt;&gt;"",OR(Kişisel!$C$1=Program!BC40,AND(Program!BC40="",Program!BC$3=Kişisel!$C$1))),CONCATENATE(BC$2,"-",Program!BC38," "),"")</f>
        <v/>
      </c>
      <c r="BD38" t="str">
        <f>IF(AND(Program!BD38&lt;&gt;"",OR(Kişisel!$C$1=Program!BD40,AND(Program!BD40="",Program!BD$3=Kişisel!$C$1))),CONCATENATE(BD$2,"-",Program!BD38," "),"")</f>
        <v/>
      </c>
      <c r="BE38" t="str">
        <f>IF(AND(Program!BE38&lt;&gt;"",OR(Kişisel!$C$1=Program!BE40,AND(Program!BE40="",Program!BE$3=Kişisel!$C$1))),CONCATENATE(BE$2,"-",Program!BE38," "),"")</f>
        <v/>
      </c>
      <c r="BF38" t="str">
        <f t="shared" ref="BF38" si="46">CONCATENATE(D38,E38,F38,G38,H38,I38,J38,K38,L38,M38,N38,O38,P38,Q38,R38,S38,T38,U38,V38,W38,X38,Y38,Z38,AA38,AB38,AC38,AD38,AE38,AF38,AG38,AH38,AI38,AJ38,AK38,AL38,AM38,AN38,AO38,AP38,AQ38,)</f>
        <v/>
      </c>
      <c r="BG38" t="str">
        <f t="shared" ref="BG38" si="47">CONCATENATE(AR38,AS38,AT38,AU38,AV38,AW38,AX38,AY38,AZ38,BA38,BB38,BC38,BD38,BE38,)</f>
        <v/>
      </c>
    </row>
    <row r="39" spans="1:59">
      <c r="A39" s="394"/>
      <c r="B39" s="5"/>
      <c r="D39" s="29" t="str">
        <f>IF(D37&lt;&gt;"",IF(Program!D40&lt;&gt;"","("&amp;Program!D40&amp;")","("&amp;Program!D$3&amp;")"),"")</f>
        <v/>
      </c>
      <c r="E39" s="29" t="str">
        <f>IF(E37&lt;&gt;"",IF(Program!E40&lt;&gt;"","("&amp;Program!E40&amp;")","("&amp;Program!E$3&amp;")"),"")</f>
        <v/>
      </c>
      <c r="F39" s="29" t="str">
        <f>IF(F37&lt;&gt;"",IF(Program!F40&lt;&gt;"","("&amp;Program!F40&amp;")","("&amp;Program!F$3&amp;")"),"")</f>
        <v/>
      </c>
      <c r="G39" s="29" t="str">
        <f>IF(G37&lt;&gt;"",IF(Program!G40&lt;&gt;"","("&amp;Program!G40&amp;")","("&amp;Program!G$3&amp;")"),"")</f>
        <v/>
      </c>
      <c r="H39" s="29" t="str">
        <f>IF(H37&lt;&gt;"",IF(Program!H40&lt;&gt;"","("&amp;Program!H40&amp;")","("&amp;Program!H$3&amp;")"),"")</f>
        <v/>
      </c>
      <c r="I39" s="29" t="str">
        <f>IF(I37&lt;&gt;"",IF(Program!I40&lt;&gt;"","("&amp;Program!I40&amp;")","("&amp;Program!I$3&amp;")"),"")</f>
        <v/>
      </c>
      <c r="J39" s="29" t="str">
        <f>IF(J37&lt;&gt;"",IF(Program!J40&lt;&gt;"","("&amp;Program!J40&amp;")","("&amp;Program!J$3&amp;")"),"")</f>
        <v/>
      </c>
      <c r="K39" s="29" t="str">
        <f>IF(K37&lt;&gt;"",IF(Program!K40&lt;&gt;"","("&amp;Program!K40&amp;")","("&amp;Program!K$3&amp;")"),"")</f>
        <v/>
      </c>
      <c r="L39" s="29" t="str">
        <f>IF(L37&lt;&gt;"",IF(Program!L40&lt;&gt;"","("&amp;Program!L40&amp;")","("&amp;Program!L$3&amp;")"),"")</f>
        <v/>
      </c>
      <c r="M39" s="29" t="str">
        <f>IF(M37&lt;&gt;"",IF(Program!M40&lt;&gt;"","("&amp;Program!M40&amp;")","("&amp;Program!M$3&amp;")"),"")</f>
        <v/>
      </c>
      <c r="N39" s="29" t="str">
        <f>IF(N37&lt;&gt;"",IF(Program!N40&lt;&gt;"","("&amp;Program!N40&amp;")","("&amp;Program!N$3&amp;")"),"")</f>
        <v/>
      </c>
      <c r="O39" s="29" t="str">
        <f>IF(O37&lt;&gt;"",IF(Program!O40&lt;&gt;"","("&amp;Program!O40&amp;")","("&amp;Program!O$3&amp;")"),"")</f>
        <v/>
      </c>
      <c r="P39" s="29" t="str">
        <f>IF(P37&lt;&gt;"",IF(Program!P40&lt;&gt;"","("&amp;Program!P40&amp;")","("&amp;Program!P$3&amp;")"),"")</f>
        <v/>
      </c>
      <c r="Q39" s="29" t="str">
        <f>IF(Q37&lt;&gt;"",IF(Program!Q40&lt;&gt;"","("&amp;Program!Q40&amp;")","("&amp;Program!Q$3&amp;")"),"")</f>
        <v/>
      </c>
      <c r="R39" s="29" t="str">
        <f>IF(R37&lt;&gt;"",IF(Program!R40&lt;&gt;"","("&amp;Program!R40&amp;")","("&amp;Program!R$3&amp;")"),"")</f>
        <v/>
      </c>
      <c r="S39" s="29" t="str">
        <f>IF(S37&lt;&gt;"",IF(Program!S40&lt;&gt;"","("&amp;Program!S40&amp;")","("&amp;Program!S$3&amp;")"),"")</f>
        <v/>
      </c>
      <c r="T39" s="29" t="str">
        <f>IF(T37&lt;&gt;"",IF(Program!T40&lt;&gt;"","("&amp;Program!T40&amp;")","("&amp;Program!T$3&amp;")"),"")</f>
        <v/>
      </c>
      <c r="U39" s="29" t="str">
        <f>IF(U37&lt;&gt;"",IF(Program!U40&lt;&gt;"","("&amp;Program!U40&amp;")","("&amp;Program!U$3&amp;")"),"")</f>
        <v/>
      </c>
      <c r="V39" s="29" t="str">
        <f>IF(V37&lt;&gt;"",IF(Program!V40&lt;&gt;"","("&amp;Program!V40&amp;")","("&amp;Program!V$3&amp;")"),"")</f>
        <v/>
      </c>
      <c r="W39" s="29" t="str">
        <f>IF(W37&lt;&gt;"",IF(Program!W40&lt;&gt;"","("&amp;Program!W40&amp;")","("&amp;Program!W$3&amp;")"),"")</f>
        <v/>
      </c>
      <c r="X39" s="29" t="str">
        <f>IF(X37&lt;&gt;"",IF(Program!X40&lt;&gt;"","("&amp;Program!X40&amp;")","("&amp;Program!X$3&amp;")"),"")</f>
        <v/>
      </c>
      <c r="Y39" s="29" t="str">
        <f>IF(Y37&lt;&gt;"",IF(Program!Y40&lt;&gt;"","("&amp;Program!Y40&amp;")","("&amp;Program!Y$3&amp;")"),"")</f>
        <v/>
      </c>
      <c r="Z39" s="29" t="str">
        <f>IF(Z37&lt;&gt;"",IF(Program!Z40&lt;&gt;"","("&amp;Program!Z40&amp;")","("&amp;Program!Z$3&amp;")"),"")</f>
        <v/>
      </c>
      <c r="AA39" s="29" t="str">
        <f>IF(AA37&lt;&gt;"",IF(Program!AA40&lt;&gt;"","("&amp;Program!AA40&amp;")","("&amp;Program!AA$3&amp;")"),"")</f>
        <v/>
      </c>
      <c r="AB39" s="29" t="str">
        <f>IF(AB37&lt;&gt;"",IF(Program!AB40&lt;&gt;"","("&amp;Program!AB40&amp;")","("&amp;Program!AB$3&amp;")"),"")</f>
        <v/>
      </c>
      <c r="AC39" s="29" t="str">
        <f>IF(AC37&lt;&gt;"",IF(Program!AC40&lt;&gt;"","("&amp;Program!AC40&amp;")","("&amp;Program!AC$3&amp;")"),"")</f>
        <v/>
      </c>
      <c r="AD39" s="29" t="str">
        <f>IF(AD37&lt;&gt;"",IF(Program!AD40&lt;&gt;"","("&amp;Program!AD40&amp;")","("&amp;Program!AD$3&amp;")"),"")</f>
        <v/>
      </c>
      <c r="AE39" s="29" t="str">
        <f>IF(AE37&lt;&gt;"",IF(Program!AE40&lt;&gt;"","("&amp;Program!AE40&amp;")","("&amp;Program!AE$3&amp;")"),"")</f>
        <v/>
      </c>
      <c r="AF39" s="29" t="str">
        <f>IF(AF37&lt;&gt;"",IF(Program!AF40&lt;&gt;"","("&amp;Program!AF40&amp;")","("&amp;Program!AF$3&amp;")"),"")</f>
        <v/>
      </c>
      <c r="AG39" s="29" t="str">
        <f>IF(AG37&lt;&gt;"",IF(Program!AG40&lt;&gt;"","("&amp;Program!AG40&amp;")","("&amp;Program!AG$3&amp;")"),"")</f>
        <v/>
      </c>
      <c r="AH39" s="29" t="str">
        <f>IF(AH37&lt;&gt;"",IF(Program!AH40&lt;&gt;"","("&amp;Program!AH40&amp;")","("&amp;Program!AH$3&amp;")"),"")</f>
        <v/>
      </c>
      <c r="AI39" s="29" t="str">
        <f>IF(AI37&lt;&gt;"",IF(Program!AI40&lt;&gt;"","("&amp;Program!AI40&amp;")","("&amp;Program!AI$3&amp;")"),"")</f>
        <v/>
      </c>
      <c r="AJ39" s="29" t="str">
        <f>IF(AJ37&lt;&gt;"",IF(Program!AJ40&lt;&gt;"","("&amp;Program!AJ40&amp;")","("&amp;Program!AJ$3&amp;")"),"")</f>
        <v/>
      </c>
      <c r="AK39" s="29" t="str">
        <f>IF(AK37&lt;&gt;"",IF(Program!AK40&lt;&gt;"","("&amp;Program!AK40&amp;")","("&amp;Program!AK$3&amp;")"),"")</f>
        <v/>
      </c>
      <c r="AL39" s="29" t="str">
        <f>IF(AL37&lt;&gt;"",IF(Program!AL40&lt;&gt;"","("&amp;Program!AL40&amp;")","("&amp;Program!AL$3&amp;")"),"")</f>
        <v/>
      </c>
      <c r="AM39" s="29" t="str">
        <f>IF(AM37&lt;&gt;"",IF(Program!AM40&lt;&gt;"","("&amp;Program!AM40&amp;")","("&amp;Program!AM$3&amp;")"),"")</f>
        <v/>
      </c>
      <c r="AN39" s="29" t="str">
        <f>IF(AN37&lt;&gt;"",IF(Program!AN40&lt;&gt;"","("&amp;Program!AN40&amp;")","("&amp;Program!AN$3&amp;")"),"")</f>
        <v/>
      </c>
      <c r="AO39" s="29" t="str">
        <f>IF(AO37&lt;&gt;"",IF(Program!AO40&lt;&gt;"","("&amp;Program!AO40&amp;")","("&amp;Program!AO$3&amp;")"),"")</f>
        <v/>
      </c>
      <c r="AP39" s="29" t="str">
        <f>IF(AP37&lt;&gt;"",IF(Program!AP40&lt;&gt;"","("&amp;Program!AP40&amp;")","("&amp;Program!AP$3&amp;")"),"")</f>
        <v/>
      </c>
      <c r="AQ39" s="29" t="str">
        <f>IF(AQ37&lt;&gt;"",IF(Program!AQ40&lt;&gt;"","("&amp;Program!AQ40&amp;")","("&amp;Program!AQ$3&amp;")"),"")</f>
        <v/>
      </c>
      <c r="AR39" s="29" t="str">
        <f>IF(AR37&lt;&gt;"",IF(Program!AR40&lt;&gt;"","("&amp;Program!AR40&amp;")","("&amp;Program!AR$3&amp;")"),"")</f>
        <v/>
      </c>
      <c r="AS39" s="29" t="str">
        <f>IF(AS37&lt;&gt;"",IF(Program!AS40&lt;&gt;"","("&amp;Program!AS40&amp;")","("&amp;Program!AS$3&amp;")"),"")</f>
        <v/>
      </c>
      <c r="AT39" s="29" t="str">
        <f>IF(AT37&lt;&gt;"",IF(Program!AT40&lt;&gt;"","("&amp;Program!AT40&amp;")","("&amp;Program!AT$3&amp;")"),"")</f>
        <v/>
      </c>
      <c r="AU39" s="29" t="str">
        <f>IF(AU37&lt;&gt;"",IF(Program!AU40&lt;&gt;"","("&amp;Program!AU40&amp;")","("&amp;Program!AU$3&amp;")"),"")</f>
        <v/>
      </c>
      <c r="AV39" s="29" t="str">
        <f>IF(AV37&lt;&gt;"",IF(Program!AV40&lt;&gt;"","("&amp;Program!AV40&amp;")","("&amp;Program!AV$3&amp;")"),"")</f>
        <v/>
      </c>
      <c r="AW39" s="29" t="str">
        <f>IF(AW37&lt;&gt;"",IF(Program!AW40&lt;&gt;"","("&amp;Program!AW40&amp;")","("&amp;Program!AW$3&amp;")"),"")</f>
        <v/>
      </c>
      <c r="AX39" s="29" t="str">
        <f>IF(AX37&lt;&gt;"",IF(Program!AX40&lt;&gt;"","("&amp;Program!AX40&amp;")","("&amp;Program!AX$3&amp;")"),"")</f>
        <v/>
      </c>
      <c r="AY39" s="29" t="str">
        <f>IF(AY37&lt;&gt;"",IF(Program!AY40&lt;&gt;"","("&amp;Program!AY40&amp;")","("&amp;Program!AY$3&amp;")"),"")</f>
        <v/>
      </c>
      <c r="AZ39" s="29" t="str">
        <f>IF(AZ37&lt;&gt;"",IF(Program!AZ40&lt;&gt;"","("&amp;Program!AZ40&amp;")","("&amp;Program!AZ$3&amp;")"),"")</f>
        <v/>
      </c>
      <c r="BA39" s="29" t="str">
        <f>IF(BA37&lt;&gt;"",IF(Program!BA40&lt;&gt;"","("&amp;Program!BA40&amp;")","("&amp;Program!BA$3&amp;")"),"")</f>
        <v/>
      </c>
      <c r="BB39" s="29" t="str">
        <f>IF(BB37&lt;&gt;"",IF(Program!BB40&lt;&gt;"","("&amp;Program!BB40&amp;")","("&amp;Program!BB$3&amp;")"),"")</f>
        <v/>
      </c>
      <c r="BC39" s="29" t="str">
        <f>IF(BC37&lt;&gt;"",IF(Program!BC40&lt;&gt;"","("&amp;Program!BC40&amp;")","("&amp;Program!BC$3&amp;")"),"")</f>
        <v/>
      </c>
      <c r="BD39" s="29" t="str">
        <f>IF(BD37&lt;&gt;"",IF(Program!BD40&lt;&gt;"","("&amp;Program!BD40&amp;")","("&amp;Program!BD$3&amp;")"),"")</f>
        <v/>
      </c>
      <c r="BE39" s="29" t="str">
        <f>IF(BE37&lt;&gt;"",IF(Program!BE40&lt;&gt;"","("&amp;Program!BE40&amp;")","("&amp;Program!BE$3&amp;")"),"")</f>
        <v/>
      </c>
      <c r="BG39" t="str">
        <f t="shared" ref="BG39:BG40" si="48">CONCATENATE(AR39,AR41,AS39,AS41,AT39,AT41,AU39,AU41,AV39,AV41,AW39,AW41,AX39,AX41,AY39,AY41,AZ39,AZ41,BA39,BA41,BB39,BB41,BC39,BC41,BD39,BD41,BE39,BE41)</f>
        <v/>
      </c>
    </row>
    <row r="40" spans="1:59">
      <c r="A40" s="394"/>
      <c r="B40" s="5">
        <v>0.875</v>
      </c>
      <c r="C40" s="6" t="str">
        <f t="shared" ref="C40:C41" si="49">CONCATENATE(BF40,BG40)</f>
        <v/>
      </c>
      <c r="D40" s="9" t="str">
        <f>IF(IFERROR(SEARCH(Kişisel!$A$1,Program!D42),FALSE),D$2&amp;"-"&amp;Program!D41&amp;"/ ","")</f>
        <v/>
      </c>
      <c r="E40" s="9" t="str">
        <f>IF(IFERROR(SEARCH(Kişisel!$A$1,Program!E42),FALSE),E$2&amp;"-"&amp;Program!E41&amp;"/ ","")</f>
        <v/>
      </c>
      <c r="F40" s="9" t="str">
        <f>IF(IFERROR(SEARCH(Kişisel!$A$1,Program!F42),FALSE),F$2&amp;"-"&amp;Program!F41&amp;"/ ","")</f>
        <v/>
      </c>
      <c r="G40" s="9" t="str">
        <f>IF(IFERROR(SEARCH(Kişisel!$A$1,Program!G42),FALSE),G$2&amp;"-"&amp;Program!G41&amp;"/ ","")</f>
        <v/>
      </c>
      <c r="H40" s="9" t="str">
        <f>IF(IFERROR(SEARCH(Kişisel!$A$1,Program!H42),FALSE),H$2&amp;"-"&amp;Program!H41&amp;"/ ","")</f>
        <v/>
      </c>
      <c r="I40" s="9" t="str">
        <f>IF(IFERROR(SEARCH(Kişisel!$A$1,Program!I42),FALSE),I$2&amp;"-"&amp;Program!I41&amp;"/ ","")</f>
        <v/>
      </c>
      <c r="J40" s="9" t="str">
        <f>IF(IFERROR(SEARCH(Kişisel!$A$1,Program!J42),FALSE),J$2&amp;"-"&amp;Program!J41&amp;"/ ","")</f>
        <v/>
      </c>
      <c r="K40" s="9" t="str">
        <f>IF(IFERROR(SEARCH(Kişisel!$A$1,Program!K42),FALSE),K$2&amp;"-"&amp;Program!K41&amp;"/ ","")</f>
        <v/>
      </c>
      <c r="L40" s="9" t="str">
        <f>IF(IFERROR(SEARCH(Kişisel!$A$1,Program!L42),FALSE),L$2&amp;"-"&amp;Program!L41&amp;"/ ","")</f>
        <v/>
      </c>
      <c r="M40" s="9" t="str">
        <f>IF(IFERROR(SEARCH(Kişisel!$A$1,Program!M42),FALSE),M$2&amp;"-"&amp;Program!M41&amp;"/ ","")</f>
        <v/>
      </c>
      <c r="N40" s="9" t="str">
        <f>IF(IFERROR(SEARCH(Kişisel!$A$1,Program!N42),FALSE),N$2&amp;"-"&amp;Program!N41&amp;"/ ","")</f>
        <v/>
      </c>
      <c r="O40" s="9" t="str">
        <f>IF(IFERROR(SEARCH(Kişisel!$A$1,Program!O42),FALSE),O$2&amp;"-"&amp;Program!O41&amp;"/ ","")</f>
        <v/>
      </c>
      <c r="P40" s="9" t="str">
        <f>IF(IFERROR(SEARCH(Kişisel!$A$1,Program!P42),FALSE),P$2&amp;"-"&amp;Program!P41&amp;"/ ","")</f>
        <v/>
      </c>
      <c r="Q40" s="9" t="str">
        <f>IF(IFERROR(SEARCH(Kişisel!$A$1,Program!Q42),FALSE),Q$2&amp;"-"&amp;Program!Q41&amp;"/ ","")</f>
        <v/>
      </c>
      <c r="R40" s="9" t="str">
        <f>IF(IFERROR(SEARCH(Kişisel!$A$1,Program!R42),FALSE),R$2&amp;"-"&amp;Program!R41&amp;"/ ","")</f>
        <v/>
      </c>
      <c r="S40" s="9" t="str">
        <f>IF(IFERROR(SEARCH(Kişisel!$A$1,Program!S42),FALSE),S$2&amp;"-"&amp;Program!S41&amp;"/ ","")</f>
        <v/>
      </c>
      <c r="T40" s="9" t="str">
        <f>IF(IFERROR(SEARCH(Kişisel!$A$1,Program!T42),FALSE),T$2&amp;"-"&amp;Program!T41&amp;"/ ","")</f>
        <v/>
      </c>
      <c r="U40" s="9" t="str">
        <f>IF(IFERROR(SEARCH(Kişisel!$A$1,Program!U42),FALSE),U$2&amp;"-"&amp;Program!U41&amp;"/ ","")</f>
        <v/>
      </c>
      <c r="V40" s="9" t="str">
        <f>IF(IFERROR(SEARCH(Kişisel!$A$1,Program!V42),FALSE),V$2&amp;"-"&amp;Program!V41&amp;"/ ","")</f>
        <v/>
      </c>
      <c r="W40" s="9" t="str">
        <f>IF(IFERROR(SEARCH(Kişisel!$A$1,Program!W42),FALSE),W$2&amp;"-"&amp;Program!W41&amp;"/ ","")</f>
        <v/>
      </c>
      <c r="X40" s="9" t="str">
        <f>IF(IFERROR(SEARCH(Kişisel!$A$1,Program!X42),FALSE),X$2&amp;"-"&amp;Program!X41&amp;"/ ","")</f>
        <v/>
      </c>
      <c r="Y40" s="9" t="str">
        <f>IF(IFERROR(SEARCH(Kişisel!$A$1,Program!Y42),FALSE),Y$2&amp;"-"&amp;Program!Y41&amp;"/ ","")</f>
        <v/>
      </c>
      <c r="Z40" s="9" t="str">
        <f>IF(IFERROR(SEARCH(Kişisel!$A$1,Program!Z42),FALSE),Z$2&amp;"-"&amp;Program!Z41&amp;"/ ","")</f>
        <v/>
      </c>
      <c r="AA40" s="9" t="str">
        <f>IF(IFERROR(SEARCH(Kişisel!$A$1,Program!AA42),FALSE),AA$2&amp;"-"&amp;Program!AA41&amp;"/ ","")</f>
        <v/>
      </c>
      <c r="AB40" s="9" t="str">
        <f>IF(IFERROR(SEARCH(Kişisel!$A$1,Program!AB42),FALSE),AB$2&amp;"-"&amp;Program!AB41&amp;"/ ","")</f>
        <v/>
      </c>
      <c r="AC40" s="9" t="str">
        <f>IF(IFERROR(SEARCH(Kişisel!$A$1,Program!AC42),FALSE),AC$2&amp;"-"&amp;Program!AC41&amp;"/ ","")</f>
        <v/>
      </c>
      <c r="AD40" s="9" t="str">
        <f>IF(IFERROR(SEARCH(Kişisel!$A$1,Program!AD42),FALSE),AD$2&amp;"-"&amp;Program!AD41&amp;"/ ","")</f>
        <v/>
      </c>
      <c r="AE40" s="9" t="str">
        <f>IF(IFERROR(SEARCH(Kişisel!$A$1,Program!AE42),FALSE),AE$2&amp;"-"&amp;Program!AE41&amp;"/ ","")</f>
        <v/>
      </c>
      <c r="AF40" s="9" t="str">
        <f>IF(IFERROR(SEARCH(Kişisel!$A$1,Program!AF42),FALSE),AF$2&amp;"-"&amp;Program!AF41&amp;"/ ","")</f>
        <v/>
      </c>
      <c r="AG40" s="9" t="str">
        <f>IF(IFERROR(SEARCH(Kişisel!$A$1,Program!AG42),FALSE),AG$2&amp;"-"&amp;Program!AG41&amp;"/ ","")</f>
        <v/>
      </c>
      <c r="AH40" s="9" t="str">
        <f>IF(IFERROR(SEARCH(Kişisel!$A$1,Program!AH42),FALSE),AH$2&amp;"-"&amp;Program!AH41&amp;"/ ","")</f>
        <v/>
      </c>
      <c r="AI40" s="9" t="str">
        <f>IF(IFERROR(SEARCH(Kişisel!$A$1,Program!AI42),FALSE),AI$2&amp;"-"&amp;Program!AI41&amp;"/ ","")</f>
        <v/>
      </c>
      <c r="AJ40" s="9" t="str">
        <f>IF(IFERROR(SEARCH(Kişisel!$A$1,Program!AJ42),FALSE),AJ$2&amp;"-"&amp;Program!AJ41&amp;"/ ","")</f>
        <v/>
      </c>
      <c r="AK40" s="9" t="str">
        <f>IF(IFERROR(SEARCH(Kişisel!$A$1,Program!AK42),FALSE),AK$2&amp;"-"&amp;Program!AK41&amp;"/ ","")</f>
        <v/>
      </c>
      <c r="AL40" s="9" t="str">
        <f>IF(IFERROR(SEARCH(Kişisel!$A$1,Program!AL42),FALSE),AL$2&amp;"-"&amp;Program!AL41&amp;"/ ","")</f>
        <v/>
      </c>
      <c r="AM40" s="9" t="str">
        <f>IF(IFERROR(SEARCH(Kişisel!$A$1,Program!AM42),FALSE),AM$2&amp;"-"&amp;Program!AM41&amp;"/ ","")</f>
        <v/>
      </c>
      <c r="AN40" s="9" t="str">
        <f>IF(IFERROR(SEARCH(Kişisel!$A$1,Program!AN42),FALSE),AN$2&amp;"-"&amp;Program!AN41&amp;"/ ","")</f>
        <v/>
      </c>
      <c r="AO40" s="9" t="str">
        <f>IF(IFERROR(SEARCH(Kişisel!$A$1,Program!AO42),FALSE),AO$2&amp;"-"&amp;Program!AO41&amp;"/ ","")</f>
        <v/>
      </c>
      <c r="AP40" s="9" t="str">
        <f>IF(IFERROR(SEARCH(Kişisel!$A$1,Program!AP42),FALSE),AP$2&amp;"-"&amp;Program!AP41&amp;"/ ","")</f>
        <v/>
      </c>
      <c r="AQ40" s="9" t="str">
        <f>IF(IFERROR(SEARCH(Kişisel!$A$1,Program!AQ42),FALSE),AQ$2&amp;"-"&amp;Program!AQ41&amp;"/ ","")</f>
        <v/>
      </c>
      <c r="AR40" s="9" t="str">
        <f>IF(IFERROR(SEARCH(Kişisel!$A$1,Program!AR42),FALSE),AR$2&amp;"-"&amp;Program!AR41&amp;"/ ","")</f>
        <v/>
      </c>
      <c r="AS40" s="9" t="str">
        <f>IF(IFERROR(SEARCH(Kişisel!$A$1,Program!AS42),FALSE),AS$2&amp;"-"&amp;Program!AS41&amp;"/ ","")</f>
        <v/>
      </c>
      <c r="AT40" s="9" t="str">
        <f>IF(IFERROR(SEARCH(Kişisel!$A$1,Program!AT42),FALSE),AT$2&amp;"-"&amp;Program!AT41&amp;"/ ","")</f>
        <v/>
      </c>
      <c r="AU40" s="9" t="str">
        <f>IF(IFERROR(SEARCH(Kişisel!$A$1,Program!AU42),FALSE),AU$2&amp;"-"&amp;Program!AU41&amp;"/ ","")</f>
        <v/>
      </c>
      <c r="AV40" s="9" t="str">
        <f>IF(IFERROR(SEARCH(Kişisel!$A$1,Program!AV42),FALSE),AV$2&amp;"-"&amp;Program!AV41&amp;"/ ","")</f>
        <v/>
      </c>
      <c r="AW40" s="9" t="str">
        <f>IF(IFERROR(SEARCH(Kişisel!$A$1,Program!AW42),FALSE),AW$2&amp;"-"&amp;Program!AW41&amp;"/ ","")</f>
        <v/>
      </c>
      <c r="AX40" s="9" t="str">
        <f>IF(IFERROR(SEARCH(Kişisel!$A$1,Program!AX42),FALSE),AX$2&amp;"-"&amp;Program!AX41&amp;"/ ","")</f>
        <v/>
      </c>
      <c r="AY40" s="9" t="str">
        <f>IF(IFERROR(SEARCH(Kişisel!$A$1,Program!AY42),FALSE),AY$2&amp;"-"&amp;Program!AY41&amp;"/ ","")</f>
        <v/>
      </c>
      <c r="AZ40" s="9" t="str">
        <f>IF(IFERROR(SEARCH(Kişisel!$A$1,Program!AZ42),FALSE),AZ$2&amp;"-"&amp;Program!AZ41&amp;"/ ","")</f>
        <v/>
      </c>
      <c r="BA40" s="9" t="str">
        <f>IF(IFERROR(SEARCH(Kişisel!$A$1,Program!BA42),FALSE),BA$2&amp;"-"&amp;Program!BA41&amp;"/ ","")</f>
        <v/>
      </c>
      <c r="BB40" s="9" t="str">
        <f>IF(IFERROR(SEARCH(Kişisel!$A$1,Program!BB42),FALSE),BB$2&amp;"-"&amp;Program!BB41&amp;"/ ","")</f>
        <v/>
      </c>
      <c r="BC40" s="9" t="str">
        <f>IF(IFERROR(SEARCH(Kişisel!$A$1,Program!BC42),FALSE),BC$2&amp;"-"&amp;Program!BC41&amp;"/ ","")</f>
        <v/>
      </c>
      <c r="BD40" s="9" t="str">
        <f>IF(IFERROR(SEARCH(Kişisel!$A$1,Program!BD42),FALSE),BD$2&amp;"-"&amp;Program!BD41&amp;"/ ","")</f>
        <v/>
      </c>
      <c r="BE40" s="9" t="str">
        <f>IF(IFERROR(SEARCH(Kişisel!$A$1,Program!BE42),FALSE),BE$2&amp;"-"&amp;Program!BE41&amp;"/ ","")</f>
        <v/>
      </c>
      <c r="BF40" t="str">
        <f t="shared" ref="BF40" si="50">CONCATENATE(D40,D42,E40,E42,F40,F42,G40,G42,H40,H42,I40,I42,J40,J42,K40,K42,L40,L42,M40,M42,N40,N42,O40,O42,P40,P42,Q40,Q42,R40,R42,S40,S42,T40,T42,U40,U42,V40,V42,W40,W42,X40,X42,Y40,Y42,Z40,Z42,AA40,AA42,AB40,AB42,AC40,AC42,AD40,AD42,AE40,AE42,AF40,AF42,AG40,AG42,AH40,AH42,AI40,AI42,AJ40,AJ42,AK40,AK42,AL40,AL42,AM40,AM42,AN40,AN42,AO40,AO42,AP40,AP42,AQ40,AQ42)</f>
        <v/>
      </c>
      <c r="BG40" t="str">
        <f t="shared" si="48"/>
        <v/>
      </c>
    </row>
    <row r="41" spans="1:59">
      <c r="A41" s="394"/>
      <c r="B41" s="5"/>
      <c r="C41" s="6" t="str">
        <f t="shared" si="49"/>
        <v/>
      </c>
      <c r="D41" t="str">
        <f>IF(AND(Program!D41&lt;&gt;"",OR(Kişisel!$C$1=Program!D43,AND(Program!D43="",Program!D$3=Kişisel!$C$1))),CONCATENATE(D$2,"-",Program!D41," "),"")</f>
        <v/>
      </c>
      <c r="E41" t="str">
        <f>IF(AND(Program!E41&lt;&gt;"",OR(Kişisel!$C$1=Program!E43,AND(Program!E43="",Program!E$3=Kişisel!$C$1))),CONCATENATE(E$2,"-",Program!E41," "),"")</f>
        <v/>
      </c>
      <c r="F41" t="str">
        <f>IF(AND(Program!F41&lt;&gt;"",OR(Kişisel!$C$1=Program!F43,AND(Program!F43="",Program!F$3=Kişisel!$C$1))),CONCATENATE(F$2,"-",Program!F41," "),"")</f>
        <v/>
      </c>
      <c r="G41" t="str">
        <f>IF(AND(Program!G41&lt;&gt;"",OR(Kişisel!$C$1=Program!G43,AND(Program!G43="",Program!G$3=Kişisel!$C$1))),CONCATENATE(G$2,"-",Program!G41," "),"")</f>
        <v/>
      </c>
      <c r="H41" t="str">
        <f>IF(AND(Program!H41&lt;&gt;"",OR(Kişisel!$C$1=Program!H43,AND(Program!H43="",Program!H$3=Kişisel!$C$1))),CONCATENATE(H$2,"-",Program!H41," "),"")</f>
        <v/>
      </c>
      <c r="I41" t="str">
        <f>IF(AND(Program!I41&lt;&gt;"",OR(Kişisel!$C$1=Program!I43,AND(Program!I43="",Program!I$3=Kişisel!$C$1))),CONCATENATE(I$2,"-",Program!I41," "),"")</f>
        <v/>
      </c>
      <c r="J41" t="str">
        <f>IF(AND(Program!J41&lt;&gt;"",OR(Kişisel!$C$1=Program!J43,AND(Program!J43="",Program!J$3=Kişisel!$C$1))),CONCATENATE(J$2,"-",Program!J41," "),"")</f>
        <v/>
      </c>
      <c r="K41" t="str">
        <f>IF(AND(Program!K41&lt;&gt;"",OR(Kişisel!$C$1=Program!K43,AND(Program!K43="",Program!K$3=Kişisel!$C$1))),CONCATENATE(K$2,"-",Program!K41," "),"")</f>
        <v/>
      </c>
      <c r="L41" t="str">
        <f>IF(AND(Program!L41&lt;&gt;"",OR(Kişisel!$C$1=Program!L43,AND(Program!L43="",Program!L$3=Kişisel!$C$1))),CONCATENATE(L$2,"-",Program!L41," "),"")</f>
        <v/>
      </c>
      <c r="M41" t="str">
        <f>IF(AND(Program!M41&lt;&gt;"",OR(Kişisel!$C$1=Program!M43,AND(Program!M43="",Program!M$3=Kişisel!$C$1))),CONCATENATE(M$2,"-",Program!M41," "),"")</f>
        <v/>
      </c>
      <c r="N41" t="str">
        <f>IF(AND(Program!N41&lt;&gt;"",OR(Kişisel!$C$1=Program!N43,AND(Program!N43="",Program!N$3=Kişisel!$C$1))),CONCATENATE(N$2,"-",Program!N41," "),"")</f>
        <v/>
      </c>
      <c r="O41" t="str">
        <f>IF(AND(Program!O41&lt;&gt;"",OR(Kişisel!$C$1=Program!O43,AND(Program!O43="",Program!O$3=Kişisel!$C$1))),CONCATENATE(O$2,"-",Program!O41," "),"")</f>
        <v/>
      </c>
      <c r="P41" t="str">
        <f>IF(AND(Program!P41&lt;&gt;"",OR(Kişisel!$C$1=Program!P43,AND(Program!P43="",Program!P$3=Kişisel!$C$1))),CONCATENATE(P$2,"-",Program!P41," "),"")</f>
        <v/>
      </c>
      <c r="Q41" t="str">
        <f>IF(AND(Program!Q41&lt;&gt;"",OR(Kişisel!$C$1=Program!Q43,AND(Program!Q43="",Program!Q$3=Kişisel!$C$1))),CONCATENATE(Q$2,"-",Program!Q41," "),"")</f>
        <v/>
      </c>
      <c r="R41" t="str">
        <f>IF(AND(Program!R41&lt;&gt;"",OR(Kişisel!$C$1=Program!R43,AND(Program!R43="",Program!R$3=Kişisel!$C$1))),CONCATENATE(R$2,"-",Program!R41," "),"")</f>
        <v/>
      </c>
      <c r="S41" t="str">
        <f>IF(AND(Program!S41&lt;&gt;"",OR(Kişisel!$C$1=Program!S43,AND(Program!S43="",Program!S$3=Kişisel!$C$1))),CONCATENATE(S$2,"-",Program!S41," "),"")</f>
        <v/>
      </c>
      <c r="T41" t="str">
        <f>IF(AND(Program!T41&lt;&gt;"",OR(Kişisel!$C$1=Program!T43,AND(Program!T43="",Program!T$3=Kişisel!$C$1))),CONCATENATE(T$2,"-",Program!T41," "),"")</f>
        <v/>
      </c>
      <c r="U41" t="str">
        <f>IF(AND(Program!U41&lt;&gt;"",OR(Kişisel!$C$1=Program!U43,AND(Program!U43="",Program!U$3=Kişisel!$C$1))),CONCATENATE(U$2,"-",Program!U41," "),"")</f>
        <v/>
      </c>
      <c r="V41" t="str">
        <f>IF(AND(Program!V41&lt;&gt;"",OR(Kişisel!$C$1=Program!V43,AND(Program!V43="",Program!V$3=Kişisel!$C$1))),CONCATENATE(V$2,"-",Program!V41," "),"")</f>
        <v/>
      </c>
      <c r="W41" t="str">
        <f>IF(AND(Program!W41&lt;&gt;"",OR(Kişisel!$C$1=Program!W43,AND(Program!W43="",Program!W$3=Kişisel!$C$1))),CONCATENATE(W$2,"-",Program!W41," "),"")</f>
        <v/>
      </c>
      <c r="X41" t="str">
        <f>IF(AND(Program!X41&lt;&gt;"",OR(Kişisel!$C$1=Program!X43,AND(Program!X43="",Program!X$3=Kişisel!$C$1))),CONCATENATE(X$2,"-",Program!X41," "),"")</f>
        <v/>
      </c>
      <c r="Y41" t="str">
        <f>IF(AND(Program!Y41&lt;&gt;"",OR(Kişisel!$C$1=Program!Y43,AND(Program!Y43="",Program!Y$3=Kişisel!$C$1))),CONCATENATE(Y$2,"-",Program!Y41," "),"")</f>
        <v/>
      </c>
      <c r="Z41" t="str">
        <f>IF(AND(Program!Z41&lt;&gt;"",OR(Kişisel!$C$1=Program!Z43,AND(Program!Z43="",Program!Z$3=Kişisel!$C$1))),CONCATENATE(Z$2,"-",Program!Z41," "),"")</f>
        <v/>
      </c>
      <c r="AA41" t="str">
        <f>IF(AND(Program!AA41&lt;&gt;"",OR(Kişisel!$C$1=Program!AA43,AND(Program!AA43="",Program!AA$3=Kişisel!$C$1))),CONCATENATE(AA$2,"-",Program!AA41," "),"")</f>
        <v/>
      </c>
      <c r="AB41" t="str">
        <f>IF(AND(Program!AB41&lt;&gt;"",OR(Kişisel!$C$1=Program!AB43,AND(Program!AB43="",Program!AB$3=Kişisel!$C$1))),CONCATENATE(AB$2,"-",Program!AB41," "),"")</f>
        <v/>
      </c>
      <c r="AC41" t="str">
        <f>IF(AND(Program!AC41&lt;&gt;"",OR(Kişisel!$C$1=Program!AC43,AND(Program!AC43="",Program!AC$3=Kişisel!$C$1))),CONCATENATE(AC$2,"-",Program!AC41," "),"")</f>
        <v/>
      </c>
      <c r="AD41" t="str">
        <f>IF(AND(Program!AD41&lt;&gt;"",OR(Kişisel!$C$1=Program!AD43,AND(Program!AD43="",Program!AD$3=Kişisel!$C$1))),CONCATENATE(AD$2,"-",Program!AD41," "),"")</f>
        <v/>
      </c>
      <c r="AE41" t="str">
        <f>IF(AND(Program!AE41&lt;&gt;"",OR(Kişisel!$C$1=Program!AE43,AND(Program!AE43="",Program!AE$3=Kişisel!$C$1))),CONCATENATE(AE$2,"-",Program!AE41," "),"")</f>
        <v/>
      </c>
      <c r="AF41" t="str">
        <f>IF(AND(Program!AF41&lt;&gt;"",OR(Kişisel!$C$1=Program!AF43,AND(Program!AF43="",Program!AF$3=Kişisel!$C$1))),CONCATENATE(AF$2,"-",Program!AF41," "),"")</f>
        <v/>
      </c>
      <c r="AG41" t="str">
        <f>IF(AND(Program!AG41&lt;&gt;"",OR(Kişisel!$C$1=Program!AG43,AND(Program!AG43="",Program!AG$3=Kişisel!$C$1))),CONCATENATE(AG$2,"-",Program!AG41," "),"")</f>
        <v/>
      </c>
      <c r="AH41" t="str">
        <f>IF(AND(Program!AH41&lt;&gt;"",OR(Kişisel!$C$1=Program!AH43,AND(Program!AH43="",Program!AH$3=Kişisel!$C$1))),CONCATENATE(AH$2,"-",Program!AH41," "),"")</f>
        <v/>
      </c>
      <c r="AI41" t="str">
        <f>IF(AND(Program!AI41&lt;&gt;"",OR(Kişisel!$C$1=Program!AI43,AND(Program!AI43="",Program!AI$3=Kişisel!$C$1))),CONCATENATE(AI$2,"-",Program!AI41," "),"")</f>
        <v/>
      </c>
      <c r="AJ41" t="str">
        <f>IF(AND(Program!AJ41&lt;&gt;"",OR(Kişisel!$C$1=Program!AJ43,AND(Program!AJ43="",Program!AJ$3=Kişisel!$C$1))),CONCATENATE(AJ$2,"-",Program!AJ41," "),"")</f>
        <v/>
      </c>
      <c r="AK41" t="str">
        <f>IF(AND(Program!AK41&lt;&gt;"",OR(Kişisel!$C$1=Program!AK43,AND(Program!AK43="",Program!AK$3=Kişisel!$C$1))),CONCATENATE(AK$2,"-",Program!AK41," "),"")</f>
        <v/>
      </c>
      <c r="AL41" t="str">
        <f>IF(AND(Program!AL41&lt;&gt;"",OR(Kişisel!$C$1=Program!AL43,AND(Program!AL43="",Program!AL$3=Kişisel!$C$1))),CONCATENATE(AL$2,"-",Program!AL41," "),"")</f>
        <v/>
      </c>
      <c r="AM41" t="str">
        <f>IF(AND(Program!AM41&lt;&gt;"",OR(Kişisel!$C$1=Program!AM43,AND(Program!AM43="",Program!AM$3=Kişisel!$C$1))),CONCATENATE(AM$2,"-",Program!AM41," "),"")</f>
        <v/>
      </c>
      <c r="AN41" t="str">
        <f>IF(AND(Program!AN41&lt;&gt;"",OR(Kişisel!$C$1=Program!AN43,AND(Program!AN43="",Program!AN$3=Kişisel!$C$1))),CONCATENATE(AN$2,"-",Program!AN41," "),"")</f>
        <v/>
      </c>
      <c r="AO41" t="str">
        <f>IF(AND(Program!AO41&lt;&gt;"",OR(Kişisel!$C$1=Program!AO43,AND(Program!AO43="",Program!AO$3=Kişisel!$C$1))),CONCATENATE(AO$2,"-",Program!AO41," "),"")</f>
        <v/>
      </c>
      <c r="AP41" t="str">
        <f>IF(AND(Program!AP41&lt;&gt;"",OR(Kişisel!$C$1=Program!AP43,AND(Program!AP43="",Program!AP$3=Kişisel!$C$1))),CONCATENATE(AP$2,"-",Program!AP41," "),"")</f>
        <v/>
      </c>
      <c r="AQ41" t="str">
        <f>IF(AND(Program!AQ41&lt;&gt;"",OR(Kişisel!$C$1=Program!AQ43,AND(Program!AQ43="",Program!AQ$3=Kişisel!$C$1))),CONCATENATE(AQ$2,"-",Program!AQ41," "),"")</f>
        <v/>
      </c>
      <c r="AR41" t="str">
        <f>IF(AND(Program!AR41&lt;&gt;"",OR(Kişisel!$C$1=Program!AR43,AND(Program!AR43="",Program!AR$3=Kişisel!$C$1))),CONCATENATE(AR$2,"-",Program!AR41," "),"")</f>
        <v/>
      </c>
      <c r="AS41" t="str">
        <f>IF(AND(Program!AS41&lt;&gt;"",OR(Kişisel!$C$1=Program!AS43,AND(Program!AS43="",Program!AS$3=Kişisel!$C$1))),CONCATENATE(AS$2,"-",Program!AS41," "),"")</f>
        <v/>
      </c>
      <c r="AT41" t="str">
        <f>IF(AND(Program!AT41&lt;&gt;"",OR(Kişisel!$C$1=Program!AT43,AND(Program!AT43="",Program!AT$3=Kişisel!$C$1))),CONCATENATE(AT$2,"-",Program!AT41," "),"")</f>
        <v/>
      </c>
      <c r="AU41" t="str">
        <f>IF(AND(Program!AU41&lt;&gt;"",OR(Kişisel!$C$1=Program!AU43,AND(Program!AU43="",Program!AU$3=Kişisel!$C$1))),CONCATENATE(AU$2,"-",Program!AU41," "),"")</f>
        <v/>
      </c>
      <c r="AV41" t="str">
        <f>IF(AND(Program!AV41&lt;&gt;"",OR(Kişisel!$C$1=Program!AV43,AND(Program!AV43="",Program!AV$3=Kişisel!$C$1))),CONCATENATE(AV$2,"-",Program!AV41," "),"")</f>
        <v/>
      </c>
      <c r="AW41" t="str">
        <f>IF(AND(Program!AW41&lt;&gt;"",OR(Kişisel!$C$1=Program!AW43,AND(Program!AW43="",Program!AW$3=Kişisel!$C$1))),CONCATENATE(AW$2,"-",Program!AW41," "),"")</f>
        <v/>
      </c>
      <c r="AX41" t="str">
        <f>IF(AND(Program!AX41&lt;&gt;"",OR(Kişisel!$C$1=Program!AX43,AND(Program!AX43="",Program!AX$3=Kişisel!$C$1))),CONCATENATE(AX$2,"-",Program!AX41," "),"")</f>
        <v/>
      </c>
      <c r="AY41" t="str">
        <f>IF(AND(Program!AY41&lt;&gt;"",OR(Kişisel!$C$1=Program!AY43,AND(Program!AY43="",Program!AY$3=Kişisel!$C$1))),CONCATENATE(AY$2,"-",Program!AY41," "),"")</f>
        <v/>
      </c>
      <c r="AZ41" t="str">
        <f>IF(AND(Program!AZ41&lt;&gt;"",OR(Kişisel!$C$1=Program!AZ43,AND(Program!AZ43="",Program!AZ$3=Kişisel!$C$1))),CONCATENATE(AZ$2,"-",Program!AZ41," "),"")</f>
        <v/>
      </c>
      <c r="BA41" t="str">
        <f>IF(AND(Program!BA41&lt;&gt;"",OR(Kişisel!$C$1=Program!BA43,AND(Program!BA43="",Program!BA$3=Kişisel!$C$1))),CONCATENATE(BA$2,"-",Program!BA41," "),"")</f>
        <v/>
      </c>
      <c r="BB41" t="str">
        <f>IF(AND(Program!BB41&lt;&gt;"",OR(Kişisel!$C$1=Program!BB43,AND(Program!BB43="",Program!BB$3=Kişisel!$C$1))),CONCATENATE(BB$2,"-",Program!BB41," "),"")</f>
        <v/>
      </c>
      <c r="BC41" t="str">
        <f>IF(AND(Program!BC41&lt;&gt;"",OR(Kişisel!$C$1=Program!BC43,AND(Program!BC43="",Program!BC$3=Kişisel!$C$1))),CONCATENATE(BC$2,"-",Program!BC41," "),"")</f>
        <v/>
      </c>
      <c r="BD41" t="str">
        <f>IF(AND(Program!BD41&lt;&gt;"",OR(Kişisel!$C$1=Program!BD43,AND(Program!BD43="",Program!BD$3=Kişisel!$C$1))),CONCATENATE(BD$2,"-",Program!BD41," "),"")</f>
        <v/>
      </c>
      <c r="BE41" t="str">
        <f>IF(AND(Program!BE41&lt;&gt;"",OR(Kişisel!$C$1=Program!BE43,AND(Program!BE43="",Program!BE$3=Kişisel!$C$1))),CONCATENATE(BE$2,"-",Program!BE41," "),"")</f>
        <v/>
      </c>
      <c r="BF41" t="str">
        <f t="shared" ref="BF41" si="51">CONCATENATE(D41,E41,F41,G41,H41,I41,J41,K41,L41,M41,N41,O41,P41,Q41,R41,S41,T41,U41,V41,W41,X41,Y41,Z41,AA41,AB41,AC41,AD41,AE41,AF41,AG41,AH41,AI41,AJ41,AK41,AL41,AM41,AN41,AO41,AP41,AQ41,)</f>
        <v/>
      </c>
      <c r="BG41" t="str">
        <f t="shared" ref="BG41" si="52">CONCATENATE(AR41,AS41,AT41,AU41,AV41,AW41,AX41,AY41,AZ41,BA41,BB41,BC41,BD41,BE41,)</f>
        <v/>
      </c>
    </row>
    <row r="42" spans="1:59">
      <c r="A42" s="394"/>
      <c r="B42" s="5"/>
      <c r="D42" s="29" t="str">
        <f>IF(D40&lt;&gt;"",IF(Program!D43&lt;&gt;"","("&amp;Program!D43&amp;")","("&amp;Program!D$3&amp;")"),"")</f>
        <v/>
      </c>
      <c r="E42" s="29" t="str">
        <f>IF(E40&lt;&gt;"",IF(Program!E43&lt;&gt;"","("&amp;Program!E43&amp;")","("&amp;Program!E$3&amp;")"),"")</f>
        <v/>
      </c>
      <c r="F42" s="29" t="str">
        <f>IF(F40&lt;&gt;"",IF(Program!F43&lt;&gt;"","("&amp;Program!F43&amp;")","("&amp;Program!F$3&amp;")"),"")</f>
        <v/>
      </c>
      <c r="G42" s="29" t="str">
        <f>IF(G40&lt;&gt;"",IF(Program!G43&lt;&gt;"","("&amp;Program!G43&amp;")","("&amp;Program!G$3&amp;")"),"")</f>
        <v/>
      </c>
      <c r="H42" s="29" t="str">
        <f>IF(H40&lt;&gt;"",IF(Program!H43&lt;&gt;"","("&amp;Program!H43&amp;")","("&amp;Program!H$3&amp;")"),"")</f>
        <v/>
      </c>
      <c r="I42" s="29" t="str">
        <f>IF(I40&lt;&gt;"",IF(Program!I43&lt;&gt;"","("&amp;Program!I43&amp;")","("&amp;Program!I$3&amp;")"),"")</f>
        <v/>
      </c>
      <c r="J42" s="29" t="str">
        <f>IF(J40&lt;&gt;"",IF(Program!J43&lt;&gt;"","("&amp;Program!J43&amp;")","("&amp;Program!J$3&amp;")"),"")</f>
        <v/>
      </c>
      <c r="K42" s="29" t="str">
        <f>IF(K40&lt;&gt;"",IF(Program!K43&lt;&gt;"","("&amp;Program!K43&amp;")","("&amp;Program!K$3&amp;")"),"")</f>
        <v/>
      </c>
      <c r="L42" s="29" t="str">
        <f>IF(L40&lt;&gt;"",IF(Program!L43&lt;&gt;"","("&amp;Program!L43&amp;")","("&amp;Program!L$3&amp;")"),"")</f>
        <v/>
      </c>
      <c r="M42" s="29" t="str">
        <f>IF(M40&lt;&gt;"",IF(Program!M43&lt;&gt;"","("&amp;Program!M43&amp;")","("&amp;Program!M$3&amp;")"),"")</f>
        <v/>
      </c>
      <c r="N42" s="29" t="str">
        <f>IF(N40&lt;&gt;"",IF(Program!N43&lt;&gt;"","("&amp;Program!N43&amp;")","("&amp;Program!N$3&amp;")"),"")</f>
        <v/>
      </c>
      <c r="O42" s="29" t="str">
        <f>IF(O40&lt;&gt;"",IF(Program!O43&lt;&gt;"","("&amp;Program!O43&amp;")","("&amp;Program!O$3&amp;")"),"")</f>
        <v/>
      </c>
      <c r="P42" s="29" t="str">
        <f>IF(P40&lt;&gt;"",IF(Program!P43&lt;&gt;"","("&amp;Program!P43&amp;")","("&amp;Program!P$3&amp;")"),"")</f>
        <v/>
      </c>
      <c r="Q42" s="29" t="str">
        <f>IF(Q40&lt;&gt;"",IF(Program!Q43&lt;&gt;"","("&amp;Program!Q43&amp;")","("&amp;Program!Q$3&amp;")"),"")</f>
        <v/>
      </c>
      <c r="R42" s="29" t="str">
        <f>IF(R40&lt;&gt;"",IF(Program!R43&lt;&gt;"","("&amp;Program!R43&amp;")","("&amp;Program!R$3&amp;")"),"")</f>
        <v/>
      </c>
      <c r="S42" s="29" t="str">
        <f>IF(S40&lt;&gt;"",IF(Program!S43&lt;&gt;"","("&amp;Program!S43&amp;")","("&amp;Program!S$3&amp;")"),"")</f>
        <v/>
      </c>
      <c r="T42" s="29" t="str">
        <f>IF(T40&lt;&gt;"",IF(Program!T43&lt;&gt;"","("&amp;Program!T43&amp;")","("&amp;Program!T$3&amp;")"),"")</f>
        <v/>
      </c>
      <c r="U42" s="29" t="str">
        <f>IF(U40&lt;&gt;"",IF(Program!U43&lt;&gt;"","("&amp;Program!U43&amp;")","("&amp;Program!U$3&amp;")"),"")</f>
        <v/>
      </c>
      <c r="V42" s="29" t="str">
        <f>IF(V40&lt;&gt;"",IF(Program!V43&lt;&gt;"","("&amp;Program!V43&amp;")","("&amp;Program!V$3&amp;")"),"")</f>
        <v/>
      </c>
      <c r="W42" s="29" t="str">
        <f>IF(W40&lt;&gt;"",IF(Program!W43&lt;&gt;"","("&amp;Program!W43&amp;")","("&amp;Program!W$3&amp;")"),"")</f>
        <v/>
      </c>
      <c r="X42" s="29" t="str">
        <f>IF(X40&lt;&gt;"",IF(Program!X43&lt;&gt;"","("&amp;Program!X43&amp;")","("&amp;Program!X$3&amp;")"),"")</f>
        <v/>
      </c>
      <c r="Y42" s="29" t="str">
        <f>IF(Y40&lt;&gt;"",IF(Program!Y43&lt;&gt;"","("&amp;Program!Y43&amp;")","("&amp;Program!Y$3&amp;")"),"")</f>
        <v/>
      </c>
      <c r="Z42" s="29" t="str">
        <f>IF(Z40&lt;&gt;"",IF(Program!Z43&lt;&gt;"","("&amp;Program!Z43&amp;")","("&amp;Program!Z$3&amp;")"),"")</f>
        <v/>
      </c>
      <c r="AA42" s="29" t="str">
        <f>IF(AA40&lt;&gt;"",IF(Program!AA43&lt;&gt;"","("&amp;Program!AA43&amp;")","("&amp;Program!AA$3&amp;")"),"")</f>
        <v/>
      </c>
      <c r="AB42" s="29" t="str">
        <f>IF(AB40&lt;&gt;"",IF(Program!AB43&lt;&gt;"","("&amp;Program!AB43&amp;")","("&amp;Program!AB$3&amp;")"),"")</f>
        <v/>
      </c>
      <c r="AC42" s="29" t="str">
        <f>IF(AC40&lt;&gt;"",IF(Program!AC43&lt;&gt;"","("&amp;Program!AC43&amp;")","("&amp;Program!AC$3&amp;")"),"")</f>
        <v/>
      </c>
      <c r="AD42" s="29" t="str">
        <f>IF(AD40&lt;&gt;"",IF(Program!AD43&lt;&gt;"","("&amp;Program!AD43&amp;")","("&amp;Program!AD$3&amp;")"),"")</f>
        <v/>
      </c>
      <c r="AE42" s="29" t="str">
        <f>IF(AE40&lt;&gt;"",IF(Program!AE43&lt;&gt;"","("&amp;Program!AE43&amp;")","("&amp;Program!AE$3&amp;")"),"")</f>
        <v/>
      </c>
      <c r="AF42" s="29" t="str">
        <f>IF(AF40&lt;&gt;"",IF(Program!AF43&lt;&gt;"","("&amp;Program!AF43&amp;")","("&amp;Program!AF$3&amp;")"),"")</f>
        <v/>
      </c>
      <c r="AG42" s="29" t="str">
        <f>IF(AG40&lt;&gt;"",IF(Program!AG43&lt;&gt;"","("&amp;Program!AG43&amp;")","("&amp;Program!AG$3&amp;")"),"")</f>
        <v/>
      </c>
      <c r="AH42" s="29" t="str">
        <f>IF(AH40&lt;&gt;"",IF(Program!AH43&lt;&gt;"","("&amp;Program!AH43&amp;")","("&amp;Program!AH$3&amp;")"),"")</f>
        <v/>
      </c>
      <c r="AI42" s="29" t="str">
        <f>IF(AI40&lt;&gt;"",IF(Program!AI43&lt;&gt;"","("&amp;Program!AI43&amp;")","("&amp;Program!AI$3&amp;")"),"")</f>
        <v/>
      </c>
      <c r="AJ42" s="29" t="str">
        <f>IF(AJ40&lt;&gt;"",IF(Program!AJ43&lt;&gt;"","("&amp;Program!AJ43&amp;")","("&amp;Program!AJ$3&amp;")"),"")</f>
        <v/>
      </c>
      <c r="AK42" s="29" t="str">
        <f>IF(AK40&lt;&gt;"",IF(Program!AK43&lt;&gt;"","("&amp;Program!AK43&amp;")","("&amp;Program!AK$3&amp;")"),"")</f>
        <v/>
      </c>
      <c r="AL42" s="29" t="str">
        <f>IF(AL40&lt;&gt;"",IF(Program!AL43&lt;&gt;"","("&amp;Program!AL43&amp;")","("&amp;Program!AL$3&amp;")"),"")</f>
        <v/>
      </c>
      <c r="AM42" s="29" t="str">
        <f>IF(AM40&lt;&gt;"",IF(Program!AM43&lt;&gt;"","("&amp;Program!AM43&amp;")","("&amp;Program!AM$3&amp;")"),"")</f>
        <v/>
      </c>
      <c r="AN42" s="29" t="str">
        <f>IF(AN40&lt;&gt;"",IF(Program!AN43&lt;&gt;"","("&amp;Program!AN43&amp;")","("&amp;Program!AN$3&amp;")"),"")</f>
        <v/>
      </c>
      <c r="AO42" s="29" t="str">
        <f>IF(AO40&lt;&gt;"",IF(Program!AO43&lt;&gt;"","("&amp;Program!AO43&amp;")","("&amp;Program!AO$3&amp;")"),"")</f>
        <v/>
      </c>
      <c r="AP42" s="29" t="str">
        <f>IF(AP40&lt;&gt;"",IF(Program!AP43&lt;&gt;"","("&amp;Program!AP43&amp;")","("&amp;Program!AP$3&amp;")"),"")</f>
        <v/>
      </c>
      <c r="AQ42" s="29" t="str">
        <f>IF(AQ40&lt;&gt;"",IF(Program!AQ43&lt;&gt;"","("&amp;Program!AQ43&amp;")","("&amp;Program!AQ$3&amp;")"),"")</f>
        <v/>
      </c>
      <c r="AR42" s="29" t="str">
        <f>IF(AR40&lt;&gt;"",IF(Program!AR43&lt;&gt;"","("&amp;Program!AR43&amp;")","("&amp;Program!AR$3&amp;")"),"")</f>
        <v/>
      </c>
      <c r="AS42" s="29" t="str">
        <f>IF(AS40&lt;&gt;"",IF(Program!AS43&lt;&gt;"","("&amp;Program!AS43&amp;")","("&amp;Program!AS$3&amp;")"),"")</f>
        <v/>
      </c>
      <c r="AT42" s="29" t="str">
        <f>IF(AT40&lt;&gt;"",IF(Program!AT43&lt;&gt;"","("&amp;Program!AT43&amp;")","("&amp;Program!AT$3&amp;")"),"")</f>
        <v/>
      </c>
      <c r="AU42" s="29" t="str">
        <f>IF(AU40&lt;&gt;"",IF(Program!AU43&lt;&gt;"","("&amp;Program!AU43&amp;")","("&amp;Program!AU$3&amp;")"),"")</f>
        <v/>
      </c>
      <c r="AV42" s="29" t="str">
        <f>IF(AV40&lt;&gt;"",IF(Program!AV43&lt;&gt;"","("&amp;Program!AV43&amp;")","("&amp;Program!AV$3&amp;")"),"")</f>
        <v/>
      </c>
      <c r="AW42" s="29" t="str">
        <f>IF(AW40&lt;&gt;"",IF(Program!AW43&lt;&gt;"","("&amp;Program!AW43&amp;")","("&amp;Program!AW$3&amp;")"),"")</f>
        <v/>
      </c>
      <c r="AX42" s="29" t="str">
        <f>IF(AX40&lt;&gt;"",IF(Program!AX43&lt;&gt;"","("&amp;Program!AX43&amp;")","("&amp;Program!AX$3&amp;")"),"")</f>
        <v/>
      </c>
      <c r="AY42" s="29" t="str">
        <f>IF(AY40&lt;&gt;"",IF(Program!AY43&lt;&gt;"","("&amp;Program!AY43&amp;")","("&amp;Program!AY$3&amp;")"),"")</f>
        <v/>
      </c>
      <c r="AZ42" s="29" t="str">
        <f>IF(AZ40&lt;&gt;"",IF(Program!AZ43&lt;&gt;"","("&amp;Program!AZ43&amp;")","("&amp;Program!AZ$3&amp;")"),"")</f>
        <v/>
      </c>
      <c r="BA42" s="29" t="str">
        <f>IF(BA40&lt;&gt;"",IF(Program!BA43&lt;&gt;"","("&amp;Program!BA43&amp;")","("&amp;Program!BA$3&amp;")"),"")</f>
        <v/>
      </c>
      <c r="BB42" s="29" t="str">
        <f>IF(BB40&lt;&gt;"",IF(Program!BB43&lt;&gt;"","("&amp;Program!BB43&amp;")","("&amp;Program!BB$3&amp;")"),"")</f>
        <v/>
      </c>
      <c r="BC42" s="29" t="str">
        <f>IF(BC40&lt;&gt;"",IF(Program!BC43&lt;&gt;"","("&amp;Program!BC43&amp;")","("&amp;Program!BC$3&amp;")"),"")</f>
        <v/>
      </c>
      <c r="BD42" s="29" t="str">
        <f>IF(BD40&lt;&gt;"",IF(Program!BD43&lt;&gt;"","("&amp;Program!BD43&amp;")","("&amp;Program!BD$3&amp;")"),"")</f>
        <v/>
      </c>
      <c r="BE42" s="29" t="str">
        <f>IF(BE40&lt;&gt;"",IF(Program!BE43&lt;&gt;"","("&amp;Program!BE43&amp;")","("&amp;Program!BE$3&amp;")"),"")</f>
        <v/>
      </c>
      <c r="BG42" t="str">
        <f t="shared" ref="BG42:BG43" si="53">CONCATENATE(AR42,AR44,AS42,AS44,AT42,AT44,AU42,AU44,AV42,AV44,AW42,AW44,AX42,AX44,AY42,AY44,AZ42,AZ44,BA42,BA44,BB42,BB44,BC42,BC44,BD42,BD44,BE42,BE44)</f>
        <v/>
      </c>
    </row>
    <row r="43" spans="1:59">
      <c r="A43" s="394"/>
      <c r="B43" s="5">
        <v>0.91666666666666696</v>
      </c>
      <c r="C43" s="6" t="str">
        <f t="shared" ref="C43:C44" si="54">CONCATENATE(BF43,BG43)</f>
        <v/>
      </c>
      <c r="D43" s="9" t="str">
        <f>IF(IFERROR(SEARCH(Kişisel!$A$1,Program!D45),FALSE),D$2&amp;"-"&amp;Program!D44&amp;"/ ","")</f>
        <v/>
      </c>
      <c r="E43" s="9" t="str">
        <f>IF(IFERROR(SEARCH(Kişisel!$A$1,Program!E45),FALSE),E$2&amp;"-"&amp;Program!E44&amp;"/ ","")</f>
        <v/>
      </c>
      <c r="F43" s="9" t="str">
        <f>IF(IFERROR(SEARCH(Kişisel!$A$1,Program!F45),FALSE),F$2&amp;"-"&amp;Program!F44&amp;"/ ","")</f>
        <v/>
      </c>
      <c r="G43" s="9" t="str">
        <f>IF(IFERROR(SEARCH(Kişisel!$A$1,Program!G45),FALSE),G$2&amp;"-"&amp;Program!G44&amp;"/ ","")</f>
        <v/>
      </c>
      <c r="H43" s="9" t="str">
        <f>IF(IFERROR(SEARCH(Kişisel!$A$1,Program!H45),FALSE),H$2&amp;"-"&amp;Program!H44&amp;"/ ","")</f>
        <v/>
      </c>
      <c r="I43" s="9" t="str">
        <f>IF(IFERROR(SEARCH(Kişisel!$A$1,Program!I45),FALSE),I$2&amp;"-"&amp;Program!I44&amp;"/ ","")</f>
        <v/>
      </c>
      <c r="J43" s="9" t="str">
        <f>IF(IFERROR(SEARCH(Kişisel!$A$1,Program!J45),FALSE),J$2&amp;"-"&amp;Program!J44&amp;"/ ","")</f>
        <v/>
      </c>
      <c r="K43" s="9" t="str">
        <f>IF(IFERROR(SEARCH(Kişisel!$A$1,Program!K45),FALSE),K$2&amp;"-"&amp;Program!K44&amp;"/ ","")</f>
        <v/>
      </c>
      <c r="L43" s="9" t="str">
        <f>IF(IFERROR(SEARCH(Kişisel!$A$1,Program!L45),FALSE),L$2&amp;"-"&amp;Program!L44&amp;"/ ","")</f>
        <v/>
      </c>
      <c r="M43" s="9" t="str">
        <f>IF(IFERROR(SEARCH(Kişisel!$A$1,Program!M45),FALSE),M$2&amp;"-"&amp;Program!M44&amp;"/ ","")</f>
        <v/>
      </c>
      <c r="N43" s="9" t="str">
        <f>IF(IFERROR(SEARCH(Kişisel!$A$1,Program!N45),FALSE),N$2&amp;"-"&amp;Program!N44&amp;"/ ","")</f>
        <v/>
      </c>
      <c r="O43" s="9" t="str">
        <f>IF(IFERROR(SEARCH(Kişisel!$A$1,Program!O45),FALSE),O$2&amp;"-"&amp;Program!O44&amp;"/ ","")</f>
        <v/>
      </c>
      <c r="P43" s="9" t="str">
        <f>IF(IFERROR(SEARCH(Kişisel!$A$1,Program!P45),FALSE),P$2&amp;"-"&amp;Program!P44&amp;"/ ","")</f>
        <v/>
      </c>
      <c r="Q43" s="9" t="str">
        <f>IF(IFERROR(SEARCH(Kişisel!$A$1,Program!Q45),FALSE),Q$2&amp;"-"&amp;Program!Q44&amp;"/ ","")</f>
        <v/>
      </c>
      <c r="R43" s="9" t="str">
        <f>IF(IFERROR(SEARCH(Kişisel!$A$1,Program!R45),FALSE),R$2&amp;"-"&amp;Program!R44&amp;"/ ","")</f>
        <v/>
      </c>
      <c r="S43" s="9" t="str">
        <f>IF(IFERROR(SEARCH(Kişisel!$A$1,Program!S45),FALSE),S$2&amp;"-"&amp;Program!S44&amp;"/ ","")</f>
        <v/>
      </c>
      <c r="T43" s="9" t="str">
        <f>IF(IFERROR(SEARCH(Kişisel!$A$1,Program!T45),FALSE),T$2&amp;"-"&amp;Program!T44&amp;"/ ","")</f>
        <v/>
      </c>
      <c r="U43" s="9" t="str">
        <f>IF(IFERROR(SEARCH(Kişisel!$A$1,Program!U45),FALSE),U$2&amp;"-"&amp;Program!U44&amp;"/ ","")</f>
        <v/>
      </c>
      <c r="V43" s="9" t="str">
        <f>IF(IFERROR(SEARCH(Kişisel!$A$1,Program!V45),FALSE),V$2&amp;"-"&amp;Program!V44&amp;"/ ","")</f>
        <v/>
      </c>
      <c r="W43" s="9" t="str">
        <f>IF(IFERROR(SEARCH(Kişisel!$A$1,Program!W45),FALSE),W$2&amp;"-"&amp;Program!W44&amp;"/ ","")</f>
        <v/>
      </c>
      <c r="X43" s="9" t="str">
        <f>IF(IFERROR(SEARCH(Kişisel!$A$1,Program!X45),FALSE),X$2&amp;"-"&amp;Program!X44&amp;"/ ","")</f>
        <v/>
      </c>
      <c r="Y43" s="9" t="str">
        <f>IF(IFERROR(SEARCH(Kişisel!$A$1,Program!Y45),FALSE),Y$2&amp;"-"&amp;Program!Y44&amp;"/ ","")</f>
        <v/>
      </c>
      <c r="Z43" s="9" t="str">
        <f>IF(IFERROR(SEARCH(Kişisel!$A$1,Program!Z45),FALSE),Z$2&amp;"-"&amp;Program!Z44&amp;"/ ","")</f>
        <v/>
      </c>
      <c r="AA43" s="9" t="str">
        <f>IF(IFERROR(SEARCH(Kişisel!$A$1,Program!AA45),FALSE),AA$2&amp;"-"&amp;Program!AA44&amp;"/ ","")</f>
        <v/>
      </c>
      <c r="AB43" s="9" t="str">
        <f>IF(IFERROR(SEARCH(Kişisel!$A$1,Program!AB45),FALSE),AB$2&amp;"-"&amp;Program!AB44&amp;"/ ","")</f>
        <v/>
      </c>
      <c r="AC43" s="9" t="str">
        <f>IF(IFERROR(SEARCH(Kişisel!$A$1,Program!AC45),FALSE),AC$2&amp;"-"&amp;Program!AC44&amp;"/ ","")</f>
        <v/>
      </c>
      <c r="AD43" s="9" t="str">
        <f>IF(IFERROR(SEARCH(Kişisel!$A$1,Program!AD45),FALSE),AD$2&amp;"-"&amp;Program!AD44&amp;"/ ","")</f>
        <v/>
      </c>
      <c r="AE43" s="9" t="str">
        <f>IF(IFERROR(SEARCH(Kişisel!$A$1,Program!AE45),FALSE),AE$2&amp;"-"&amp;Program!AE44&amp;"/ ","")</f>
        <v/>
      </c>
      <c r="AF43" s="9" t="str">
        <f>IF(IFERROR(SEARCH(Kişisel!$A$1,Program!AF45),FALSE),AF$2&amp;"-"&amp;Program!AF44&amp;"/ ","")</f>
        <v/>
      </c>
      <c r="AG43" s="9" t="str">
        <f>IF(IFERROR(SEARCH(Kişisel!$A$1,Program!AG45),FALSE),AG$2&amp;"-"&amp;Program!AG44&amp;"/ ","")</f>
        <v/>
      </c>
      <c r="AH43" s="9" t="str">
        <f>IF(IFERROR(SEARCH(Kişisel!$A$1,Program!AH45),FALSE),AH$2&amp;"-"&amp;Program!AH44&amp;"/ ","")</f>
        <v/>
      </c>
      <c r="AI43" s="9" t="str">
        <f>IF(IFERROR(SEARCH(Kişisel!$A$1,Program!AI45),FALSE),AI$2&amp;"-"&amp;Program!AI44&amp;"/ ","")</f>
        <v/>
      </c>
      <c r="AJ43" s="9" t="str">
        <f>IF(IFERROR(SEARCH(Kişisel!$A$1,Program!AJ45),FALSE),AJ$2&amp;"-"&amp;Program!AJ44&amp;"/ ","")</f>
        <v/>
      </c>
      <c r="AK43" s="9" t="str">
        <f>IF(IFERROR(SEARCH(Kişisel!$A$1,Program!AK45),FALSE),AK$2&amp;"-"&amp;Program!AK44&amp;"/ ","")</f>
        <v/>
      </c>
      <c r="AL43" s="9" t="str">
        <f>IF(IFERROR(SEARCH(Kişisel!$A$1,Program!AL45),FALSE),AL$2&amp;"-"&amp;Program!AL44&amp;"/ ","")</f>
        <v/>
      </c>
      <c r="AM43" s="9" t="str">
        <f>IF(IFERROR(SEARCH(Kişisel!$A$1,Program!AM45),FALSE),AM$2&amp;"-"&amp;Program!AM44&amp;"/ ","")</f>
        <v/>
      </c>
      <c r="AN43" s="9" t="str">
        <f>IF(IFERROR(SEARCH(Kişisel!$A$1,Program!AN45),FALSE),AN$2&amp;"-"&amp;Program!AN44&amp;"/ ","")</f>
        <v/>
      </c>
      <c r="AO43" s="9" t="str">
        <f>IF(IFERROR(SEARCH(Kişisel!$A$1,Program!AO45),FALSE),AO$2&amp;"-"&amp;Program!AO44&amp;"/ ","")</f>
        <v/>
      </c>
      <c r="AP43" s="9" t="str">
        <f>IF(IFERROR(SEARCH(Kişisel!$A$1,Program!AP45),FALSE),AP$2&amp;"-"&amp;Program!AP44&amp;"/ ","")</f>
        <v/>
      </c>
      <c r="AQ43" s="9" t="str">
        <f>IF(IFERROR(SEARCH(Kişisel!$A$1,Program!AQ45),FALSE),AQ$2&amp;"-"&amp;Program!AQ44&amp;"/ ","")</f>
        <v/>
      </c>
      <c r="AR43" s="9" t="str">
        <f>IF(IFERROR(SEARCH(Kişisel!$A$1,Program!AR45),FALSE),AR$2&amp;"-"&amp;Program!AR44&amp;"/ ","")</f>
        <v/>
      </c>
      <c r="AS43" s="9" t="str">
        <f>IF(IFERROR(SEARCH(Kişisel!$A$1,Program!AS45),FALSE),AS$2&amp;"-"&amp;Program!AS44&amp;"/ ","")</f>
        <v/>
      </c>
      <c r="AT43" s="9" t="str">
        <f>IF(IFERROR(SEARCH(Kişisel!$A$1,Program!AT45),FALSE),AT$2&amp;"-"&amp;Program!AT44&amp;"/ ","")</f>
        <v/>
      </c>
      <c r="AU43" s="9" t="str">
        <f>IF(IFERROR(SEARCH(Kişisel!$A$1,Program!AU45),FALSE),AU$2&amp;"-"&amp;Program!AU44&amp;"/ ","")</f>
        <v/>
      </c>
      <c r="AV43" s="9" t="str">
        <f>IF(IFERROR(SEARCH(Kişisel!$A$1,Program!AV45),FALSE),AV$2&amp;"-"&amp;Program!AV44&amp;"/ ","")</f>
        <v/>
      </c>
      <c r="AW43" s="9" t="str">
        <f>IF(IFERROR(SEARCH(Kişisel!$A$1,Program!AW45),FALSE),AW$2&amp;"-"&amp;Program!AW44&amp;"/ ","")</f>
        <v/>
      </c>
      <c r="AX43" s="9" t="str">
        <f>IF(IFERROR(SEARCH(Kişisel!$A$1,Program!AX45),FALSE),AX$2&amp;"-"&amp;Program!AX44&amp;"/ ","")</f>
        <v/>
      </c>
      <c r="AY43" s="9" t="str">
        <f>IF(IFERROR(SEARCH(Kişisel!$A$1,Program!AY45),FALSE),AY$2&amp;"-"&amp;Program!AY44&amp;"/ ","")</f>
        <v/>
      </c>
      <c r="AZ43" s="9" t="str">
        <f>IF(IFERROR(SEARCH(Kişisel!$A$1,Program!AZ45),FALSE),AZ$2&amp;"-"&amp;Program!AZ44&amp;"/ ","")</f>
        <v/>
      </c>
      <c r="BA43" s="9" t="str">
        <f>IF(IFERROR(SEARCH(Kişisel!$A$1,Program!BA45),FALSE),BA$2&amp;"-"&amp;Program!BA44&amp;"/ ","")</f>
        <v/>
      </c>
      <c r="BB43" s="9" t="str">
        <f>IF(IFERROR(SEARCH(Kişisel!$A$1,Program!BB45),FALSE),BB$2&amp;"-"&amp;Program!BB44&amp;"/ ","")</f>
        <v/>
      </c>
      <c r="BC43" s="9" t="str">
        <f>IF(IFERROR(SEARCH(Kişisel!$A$1,Program!BC45),FALSE),BC$2&amp;"-"&amp;Program!BC44&amp;"/ ","")</f>
        <v/>
      </c>
      <c r="BD43" s="9" t="str">
        <f>IF(IFERROR(SEARCH(Kişisel!$A$1,Program!BD45),FALSE),BD$2&amp;"-"&amp;Program!BD44&amp;"/ ","")</f>
        <v/>
      </c>
      <c r="BE43" s="9" t="str">
        <f>IF(IFERROR(SEARCH(Kişisel!$A$1,Program!BE45),FALSE),BE$2&amp;"-"&amp;Program!BE44&amp;"/ ","")</f>
        <v/>
      </c>
      <c r="BF43" t="str">
        <f t="shared" ref="BF43" si="55">CONCATENATE(D43,D45,E43,E45,F43,F45,G43,G45,H43,H45,I43,I45,J43,J45,K43,K45,L43,L45,M43,M45,N43,N45,O43,O45,P43,P45,Q43,Q45,R43,R45,S43,S45,T43,T45,U43,U45,V43,V45,W43,W45,X43,X45,Y43,Y45,Z43,Z45,AA43,AA45,AB43,AB45,AC43,AC45,AD43,AD45,AE43,AE45,AF43,AF45,AG43,AG45,AH43,AH45,AI43,AI45,AJ43,AJ45,AK43,AK45,AL43,AL45,AM43,AM45,AN43,AN45,AO43,AO45,AP43,AP45,AQ43,AQ45)</f>
        <v/>
      </c>
      <c r="BG43" t="str">
        <f t="shared" si="53"/>
        <v/>
      </c>
    </row>
    <row r="44" spans="1:59">
      <c r="A44" s="394"/>
      <c r="C44" s="6" t="str">
        <f t="shared" si="54"/>
        <v/>
      </c>
      <c r="D44" t="str">
        <f>IF(AND(Program!D44&lt;&gt;"",OR(Kişisel!$C$1=Program!D46,AND(Program!D46="",Program!D$3=Kişisel!$C$1))),CONCATENATE(D$2,"-",Program!D44," "),"")</f>
        <v/>
      </c>
      <c r="E44" t="str">
        <f>IF(AND(Program!E44&lt;&gt;"",OR(Kişisel!$C$1=Program!E46,AND(Program!E46="",Program!E$3=Kişisel!$C$1))),CONCATENATE(E$2,"-",Program!E44," "),"")</f>
        <v/>
      </c>
      <c r="F44" t="str">
        <f>IF(AND(Program!F44&lt;&gt;"",OR(Kişisel!$C$1=Program!F46,AND(Program!F46="",Program!F$3=Kişisel!$C$1))),CONCATENATE(F$2,"-",Program!F44," "),"")</f>
        <v/>
      </c>
      <c r="G44" t="str">
        <f>IF(AND(Program!G44&lt;&gt;"",OR(Kişisel!$C$1=Program!G46,AND(Program!G46="",Program!G$3=Kişisel!$C$1))),CONCATENATE(G$2,"-",Program!G44," "),"")</f>
        <v/>
      </c>
      <c r="H44" t="str">
        <f>IF(AND(Program!H44&lt;&gt;"",OR(Kişisel!$C$1=Program!H46,AND(Program!H46="",Program!H$3=Kişisel!$C$1))),CONCATENATE(H$2,"-",Program!H44," "),"")</f>
        <v/>
      </c>
      <c r="I44" t="str">
        <f>IF(AND(Program!I44&lt;&gt;"",OR(Kişisel!$C$1=Program!I46,AND(Program!I46="",Program!I$3=Kişisel!$C$1))),CONCATENATE(I$2,"-",Program!I44," "),"")</f>
        <v/>
      </c>
      <c r="J44" t="str">
        <f>IF(AND(Program!J44&lt;&gt;"",OR(Kişisel!$C$1=Program!J46,AND(Program!J46="",Program!J$3=Kişisel!$C$1))),CONCATENATE(J$2,"-",Program!J44," "),"")</f>
        <v/>
      </c>
      <c r="K44" t="str">
        <f>IF(AND(Program!K44&lt;&gt;"",OR(Kişisel!$C$1=Program!K46,AND(Program!K46="",Program!K$3=Kişisel!$C$1))),CONCATENATE(K$2,"-",Program!K44," "),"")</f>
        <v/>
      </c>
      <c r="L44" t="str">
        <f>IF(AND(Program!L44&lt;&gt;"",OR(Kişisel!$C$1=Program!L46,AND(Program!L46="",Program!L$3=Kişisel!$C$1))),CONCATENATE(L$2,"-",Program!L44," "),"")</f>
        <v/>
      </c>
      <c r="M44" t="str">
        <f>IF(AND(Program!M44&lt;&gt;"",OR(Kişisel!$C$1=Program!M46,AND(Program!M46="",Program!M$3=Kişisel!$C$1))),CONCATENATE(M$2,"-",Program!M44," "),"")</f>
        <v/>
      </c>
      <c r="N44" t="str">
        <f>IF(AND(Program!N44&lt;&gt;"",OR(Kişisel!$C$1=Program!N46,AND(Program!N46="",Program!N$3=Kişisel!$C$1))),CONCATENATE(N$2,"-",Program!N44," "),"")</f>
        <v/>
      </c>
      <c r="O44" t="str">
        <f>IF(AND(Program!O44&lt;&gt;"",OR(Kişisel!$C$1=Program!O46,AND(Program!O46="",Program!O$3=Kişisel!$C$1))),CONCATENATE(O$2,"-",Program!O44," "),"")</f>
        <v/>
      </c>
      <c r="P44" t="str">
        <f>IF(AND(Program!P44&lt;&gt;"",OR(Kişisel!$C$1=Program!P46,AND(Program!P46="",Program!P$3=Kişisel!$C$1))),CONCATENATE(P$2,"-",Program!P44," "),"")</f>
        <v/>
      </c>
      <c r="Q44" t="str">
        <f>IF(AND(Program!Q44&lt;&gt;"",OR(Kişisel!$C$1=Program!Q46,AND(Program!Q46="",Program!Q$3=Kişisel!$C$1))),CONCATENATE(Q$2,"-",Program!Q44," "),"")</f>
        <v/>
      </c>
      <c r="R44" t="str">
        <f>IF(AND(Program!R44&lt;&gt;"",OR(Kişisel!$C$1=Program!R46,AND(Program!R46="",Program!R$3=Kişisel!$C$1))),CONCATENATE(R$2,"-",Program!R44," "),"")</f>
        <v/>
      </c>
      <c r="S44" t="str">
        <f>IF(AND(Program!S44&lt;&gt;"",OR(Kişisel!$C$1=Program!S46,AND(Program!S46="",Program!S$3=Kişisel!$C$1))),CONCATENATE(S$2,"-",Program!S44," "),"")</f>
        <v/>
      </c>
      <c r="T44" t="str">
        <f>IF(AND(Program!T44&lt;&gt;"",OR(Kişisel!$C$1=Program!T46,AND(Program!T46="",Program!T$3=Kişisel!$C$1))),CONCATENATE(T$2,"-",Program!T44," "),"")</f>
        <v/>
      </c>
      <c r="U44" t="str">
        <f>IF(AND(Program!U44&lt;&gt;"",OR(Kişisel!$C$1=Program!U46,AND(Program!U46="",Program!U$3=Kişisel!$C$1))),CONCATENATE(U$2,"-",Program!U44," "),"")</f>
        <v/>
      </c>
      <c r="V44" t="str">
        <f>IF(AND(Program!V44&lt;&gt;"",OR(Kişisel!$C$1=Program!V46,AND(Program!V46="",Program!V$3=Kişisel!$C$1))),CONCATENATE(V$2,"-",Program!V44," "),"")</f>
        <v/>
      </c>
      <c r="W44" t="str">
        <f>IF(AND(Program!W44&lt;&gt;"",OR(Kişisel!$C$1=Program!W46,AND(Program!W46="",Program!W$3=Kişisel!$C$1))),CONCATENATE(W$2,"-",Program!W44," "),"")</f>
        <v/>
      </c>
      <c r="X44" t="str">
        <f>IF(AND(Program!X44&lt;&gt;"",OR(Kişisel!$C$1=Program!X46,AND(Program!X46="",Program!X$3=Kişisel!$C$1))),CONCATENATE(X$2,"-",Program!X44," "),"")</f>
        <v/>
      </c>
      <c r="Y44" t="str">
        <f>IF(AND(Program!Y44&lt;&gt;"",OR(Kişisel!$C$1=Program!Y46,AND(Program!Y46="",Program!Y$3=Kişisel!$C$1))),CONCATENATE(Y$2,"-",Program!Y44," "),"")</f>
        <v/>
      </c>
      <c r="Z44" t="str">
        <f>IF(AND(Program!Z44&lt;&gt;"",OR(Kişisel!$C$1=Program!Z46,AND(Program!Z46="",Program!Z$3=Kişisel!$C$1))),CONCATENATE(Z$2,"-",Program!Z44," "),"")</f>
        <v/>
      </c>
      <c r="AA44" t="str">
        <f>IF(AND(Program!AA44&lt;&gt;"",OR(Kişisel!$C$1=Program!AA46,AND(Program!AA46="",Program!AA$3=Kişisel!$C$1))),CONCATENATE(AA$2,"-",Program!AA44," "),"")</f>
        <v/>
      </c>
      <c r="AB44" t="str">
        <f>IF(AND(Program!AB44&lt;&gt;"",OR(Kişisel!$C$1=Program!AB46,AND(Program!AB46="",Program!AB$3=Kişisel!$C$1))),CONCATENATE(AB$2,"-",Program!AB44," "),"")</f>
        <v/>
      </c>
      <c r="AC44" t="str">
        <f>IF(AND(Program!AC44&lt;&gt;"",OR(Kişisel!$C$1=Program!AC46,AND(Program!AC46="",Program!AC$3=Kişisel!$C$1))),CONCATENATE(AC$2,"-",Program!AC44," "),"")</f>
        <v/>
      </c>
      <c r="AD44" t="str">
        <f>IF(AND(Program!AD44&lt;&gt;"",OR(Kişisel!$C$1=Program!AD46,AND(Program!AD46="",Program!AD$3=Kişisel!$C$1))),CONCATENATE(AD$2,"-",Program!AD44," "),"")</f>
        <v/>
      </c>
      <c r="AE44" t="str">
        <f>IF(AND(Program!AE44&lt;&gt;"",OR(Kişisel!$C$1=Program!AE46,AND(Program!AE46="",Program!AE$3=Kişisel!$C$1))),CONCATENATE(AE$2,"-",Program!AE44," "),"")</f>
        <v/>
      </c>
      <c r="AF44" t="str">
        <f>IF(AND(Program!AF44&lt;&gt;"",OR(Kişisel!$C$1=Program!AF46,AND(Program!AF46="",Program!AF$3=Kişisel!$C$1))),CONCATENATE(AF$2,"-",Program!AF44," "),"")</f>
        <v/>
      </c>
      <c r="AG44" t="str">
        <f>IF(AND(Program!AG44&lt;&gt;"",OR(Kişisel!$C$1=Program!AG46,AND(Program!AG46="",Program!AG$3=Kişisel!$C$1))),CONCATENATE(AG$2,"-",Program!AG44," "),"")</f>
        <v/>
      </c>
      <c r="AH44" t="str">
        <f>IF(AND(Program!AH44&lt;&gt;"",OR(Kişisel!$C$1=Program!AH46,AND(Program!AH46="",Program!AH$3=Kişisel!$C$1))),CONCATENATE(AH$2,"-",Program!AH44," "),"")</f>
        <v/>
      </c>
      <c r="AI44" t="str">
        <f>IF(AND(Program!AI44&lt;&gt;"",OR(Kişisel!$C$1=Program!AI46,AND(Program!AI46="",Program!AI$3=Kişisel!$C$1))),CONCATENATE(AI$2,"-",Program!AI44," "),"")</f>
        <v/>
      </c>
      <c r="AJ44" t="str">
        <f>IF(AND(Program!AJ44&lt;&gt;"",OR(Kişisel!$C$1=Program!AJ46,AND(Program!AJ46="",Program!AJ$3=Kişisel!$C$1))),CONCATENATE(AJ$2,"-",Program!AJ44," "),"")</f>
        <v/>
      </c>
      <c r="AK44" t="str">
        <f>IF(AND(Program!AK44&lt;&gt;"",OR(Kişisel!$C$1=Program!AK46,AND(Program!AK46="",Program!AK$3=Kişisel!$C$1))),CONCATENATE(AK$2,"-",Program!AK44," "),"")</f>
        <v/>
      </c>
      <c r="AL44" t="str">
        <f>IF(AND(Program!AL44&lt;&gt;"",OR(Kişisel!$C$1=Program!AL46,AND(Program!AL46="",Program!AL$3=Kişisel!$C$1))),CONCATENATE(AL$2,"-",Program!AL44," "),"")</f>
        <v/>
      </c>
      <c r="AM44" t="str">
        <f>IF(AND(Program!AM44&lt;&gt;"",OR(Kişisel!$C$1=Program!AM46,AND(Program!AM46="",Program!AM$3=Kişisel!$C$1))),CONCATENATE(AM$2,"-",Program!AM44," "),"")</f>
        <v/>
      </c>
      <c r="AN44" t="str">
        <f>IF(AND(Program!AN44&lt;&gt;"",OR(Kişisel!$C$1=Program!AN46,AND(Program!AN46="",Program!AN$3=Kişisel!$C$1))),CONCATENATE(AN$2,"-",Program!AN44," "),"")</f>
        <v/>
      </c>
      <c r="AO44" t="str">
        <f>IF(AND(Program!AO44&lt;&gt;"",OR(Kişisel!$C$1=Program!AO46,AND(Program!AO46="",Program!AO$3=Kişisel!$C$1))),CONCATENATE(AO$2,"-",Program!AO44," "),"")</f>
        <v/>
      </c>
      <c r="AP44" t="str">
        <f>IF(AND(Program!AP44&lt;&gt;"",OR(Kişisel!$C$1=Program!AP46,AND(Program!AP46="",Program!AP$3=Kişisel!$C$1))),CONCATENATE(AP$2,"-",Program!AP44," "),"")</f>
        <v/>
      </c>
      <c r="AQ44" t="str">
        <f>IF(AND(Program!AQ44&lt;&gt;"",OR(Kişisel!$C$1=Program!AQ46,AND(Program!AQ46="",Program!AQ$3=Kişisel!$C$1))),CONCATENATE(AQ$2,"-",Program!AQ44," "),"")</f>
        <v/>
      </c>
      <c r="AR44" t="str">
        <f>IF(AND(Program!AR44&lt;&gt;"",OR(Kişisel!$C$1=Program!AR46,AND(Program!AR46="",Program!AR$3=Kişisel!$C$1))),CONCATENATE(AR$2,"-",Program!AR44," "),"")</f>
        <v/>
      </c>
      <c r="AS44" t="str">
        <f>IF(AND(Program!AS44&lt;&gt;"",OR(Kişisel!$C$1=Program!AS46,AND(Program!AS46="",Program!AS$3=Kişisel!$C$1))),CONCATENATE(AS$2,"-",Program!AS44," "),"")</f>
        <v/>
      </c>
      <c r="AT44" t="str">
        <f>IF(AND(Program!AT44&lt;&gt;"",OR(Kişisel!$C$1=Program!AT46,AND(Program!AT46="",Program!AT$3=Kişisel!$C$1))),CONCATENATE(AT$2,"-",Program!AT44," "),"")</f>
        <v/>
      </c>
      <c r="AU44" t="str">
        <f>IF(AND(Program!AU44&lt;&gt;"",OR(Kişisel!$C$1=Program!AU46,AND(Program!AU46="",Program!AU$3=Kişisel!$C$1))),CONCATENATE(AU$2,"-",Program!AU44," "),"")</f>
        <v/>
      </c>
      <c r="AV44" t="str">
        <f>IF(AND(Program!AV44&lt;&gt;"",OR(Kişisel!$C$1=Program!AV46,AND(Program!AV46="",Program!AV$3=Kişisel!$C$1))),CONCATENATE(AV$2,"-",Program!AV44," "),"")</f>
        <v/>
      </c>
      <c r="AW44" t="str">
        <f>IF(AND(Program!AW44&lt;&gt;"",OR(Kişisel!$C$1=Program!AW46,AND(Program!AW46="",Program!AW$3=Kişisel!$C$1))),CONCATENATE(AW$2,"-",Program!AW44," "),"")</f>
        <v/>
      </c>
      <c r="AX44" t="str">
        <f>IF(AND(Program!AX44&lt;&gt;"",OR(Kişisel!$C$1=Program!AX46,AND(Program!AX46="",Program!AX$3=Kişisel!$C$1))),CONCATENATE(AX$2,"-",Program!AX44," "),"")</f>
        <v/>
      </c>
      <c r="AY44" t="str">
        <f>IF(AND(Program!AY44&lt;&gt;"",OR(Kişisel!$C$1=Program!AY46,AND(Program!AY46="",Program!AY$3=Kişisel!$C$1))),CONCATENATE(AY$2,"-",Program!AY44," "),"")</f>
        <v/>
      </c>
      <c r="AZ44" t="str">
        <f>IF(AND(Program!AZ44&lt;&gt;"",OR(Kişisel!$C$1=Program!AZ46,AND(Program!AZ46="",Program!AZ$3=Kişisel!$C$1))),CONCATENATE(AZ$2,"-",Program!AZ44," "),"")</f>
        <v/>
      </c>
      <c r="BA44" t="str">
        <f>IF(AND(Program!BA44&lt;&gt;"",OR(Kişisel!$C$1=Program!BA46,AND(Program!BA46="",Program!BA$3=Kişisel!$C$1))),CONCATENATE(BA$2,"-",Program!BA44," "),"")</f>
        <v/>
      </c>
      <c r="BB44" t="str">
        <f>IF(AND(Program!BB44&lt;&gt;"",OR(Kişisel!$C$1=Program!BB46,AND(Program!BB46="",Program!BB$3=Kişisel!$C$1))),CONCATENATE(BB$2,"-",Program!BB44," "),"")</f>
        <v/>
      </c>
      <c r="BC44" t="str">
        <f>IF(AND(Program!BC44&lt;&gt;"",OR(Kişisel!$C$1=Program!BC46,AND(Program!BC46="",Program!BC$3=Kişisel!$C$1))),CONCATENATE(BC$2,"-",Program!BC44," "),"")</f>
        <v/>
      </c>
      <c r="BD44" t="str">
        <f>IF(AND(Program!BD44&lt;&gt;"",OR(Kişisel!$C$1=Program!BD46,AND(Program!BD46="",Program!BD$3=Kişisel!$C$1))),CONCATENATE(BD$2,"-",Program!BD44," "),"")</f>
        <v/>
      </c>
      <c r="BE44" t="str">
        <f>IF(AND(Program!BE44&lt;&gt;"",OR(Kişisel!$C$1=Program!BE46,AND(Program!BE46="",Program!BE$3=Kişisel!$C$1))),CONCATENATE(BE$2,"-",Program!BE44," "),"")</f>
        <v/>
      </c>
      <c r="BF44" t="str">
        <f t="shared" ref="BF44" si="56">CONCATENATE(D44,E44,F44,G44,H44,I44,J44,K44,L44,M44,N44,O44,P44,Q44,R44,S44,T44,U44,V44,W44,X44,Y44,Z44,AA44,AB44,AC44,AD44,AE44,AF44,AG44,AH44,AI44,AJ44,AK44,AL44,AM44,AN44,AO44,AP44,AQ44,)</f>
        <v/>
      </c>
      <c r="BG44" t="str">
        <f t="shared" ref="BG44" si="57">CONCATENATE(AR44,AS44,AT44,AU44,AV44,AW44,AX44,AY44,AZ44,BA44,BB44,BC44,BD44,BE44,)</f>
        <v/>
      </c>
    </row>
    <row r="45" spans="1:59">
      <c r="A45" s="394"/>
      <c r="D45" s="29" t="str">
        <f>IF(D43&lt;&gt;"",IF(Program!D46&lt;&gt;"","("&amp;Program!D46&amp;")","("&amp;Program!D$3&amp;")"),"")</f>
        <v/>
      </c>
      <c r="E45" s="29" t="str">
        <f>IF(E43&lt;&gt;"",IF(Program!E46&lt;&gt;"","("&amp;Program!E46&amp;")","("&amp;Program!E$3&amp;")"),"")</f>
        <v/>
      </c>
      <c r="F45" s="29" t="str">
        <f>IF(F43&lt;&gt;"",IF(Program!F46&lt;&gt;"","("&amp;Program!F46&amp;")","("&amp;Program!F$3&amp;")"),"")</f>
        <v/>
      </c>
      <c r="G45" s="29" t="str">
        <f>IF(G43&lt;&gt;"",IF(Program!G46&lt;&gt;"","("&amp;Program!G46&amp;")","("&amp;Program!G$3&amp;")"),"")</f>
        <v/>
      </c>
      <c r="H45" s="29" t="str">
        <f>IF(H43&lt;&gt;"",IF(Program!H46&lt;&gt;"","("&amp;Program!H46&amp;")","("&amp;Program!H$3&amp;")"),"")</f>
        <v/>
      </c>
      <c r="I45" s="29" t="str">
        <f>IF(I43&lt;&gt;"",IF(Program!I46&lt;&gt;"","("&amp;Program!I46&amp;")","("&amp;Program!I$3&amp;")"),"")</f>
        <v/>
      </c>
      <c r="J45" s="29" t="str">
        <f>IF(J43&lt;&gt;"",IF(Program!J46&lt;&gt;"","("&amp;Program!J46&amp;")","("&amp;Program!J$3&amp;")"),"")</f>
        <v/>
      </c>
      <c r="K45" s="29" t="str">
        <f>IF(K43&lt;&gt;"",IF(Program!K46&lt;&gt;"","("&amp;Program!K46&amp;")","("&amp;Program!K$3&amp;")"),"")</f>
        <v/>
      </c>
      <c r="L45" s="29" t="str">
        <f>IF(L43&lt;&gt;"",IF(Program!L46&lt;&gt;"","("&amp;Program!L46&amp;")","("&amp;Program!L$3&amp;")"),"")</f>
        <v/>
      </c>
      <c r="M45" s="29" t="str">
        <f>IF(M43&lt;&gt;"",IF(Program!M46&lt;&gt;"","("&amp;Program!M46&amp;")","("&amp;Program!M$3&amp;")"),"")</f>
        <v/>
      </c>
      <c r="N45" s="29" t="str">
        <f>IF(N43&lt;&gt;"",IF(Program!N46&lt;&gt;"","("&amp;Program!N46&amp;")","("&amp;Program!N$3&amp;")"),"")</f>
        <v/>
      </c>
      <c r="O45" s="29" t="str">
        <f>IF(O43&lt;&gt;"",IF(Program!O46&lt;&gt;"","("&amp;Program!O46&amp;")","("&amp;Program!O$3&amp;")"),"")</f>
        <v/>
      </c>
      <c r="P45" s="29" t="str">
        <f>IF(P43&lt;&gt;"",IF(Program!P46&lt;&gt;"","("&amp;Program!P46&amp;")","("&amp;Program!P$3&amp;")"),"")</f>
        <v/>
      </c>
      <c r="Q45" s="29" t="str">
        <f>IF(Q43&lt;&gt;"",IF(Program!Q46&lt;&gt;"","("&amp;Program!Q46&amp;")","("&amp;Program!Q$3&amp;")"),"")</f>
        <v/>
      </c>
      <c r="R45" s="29" t="str">
        <f>IF(R43&lt;&gt;"",IF(Program!R46&lt;&gt;"","("&amp;Program!R46&amp;")","("&amp;Program!R$3&amp;")"),"")</f>
        <v/>
      </c>
      <c r="S45" s="29" t="str">
        <f>IF(S43&lt;&gt;"",IF(Program!S46&lt;&gt;"","("&amp;Program!S46&amp;")","("&amp;Program!S$3&amp;")"),"")</f>
        <v/>
      </c>
      <c r="T45" s="29" t="str">
        <f>IF(T43&lt;&gt;"",IF(Program!T46&lt;&gt;"","("&amp;Program!T46&amp;")","("&amp;Program!T$3&amp;")"),"")</f>
        <v/>
      </c>
      <c r="U45" s="29" t="str">
        <f>IF(U43&lt;&gt;"",IF(Program!U46&lt;&gt;"","("&amp;Program!U46&amp;")","("&amp;Program!U$3&amp;")"),"")</f>
        <v/>
      </c>
      <c r="V45" s="29" t="str">
        <f>IF(V43&lt;&gt;"",IF(Program!V46&lt;&gt;"","("&amp;Program!V46&amp;")","("&amp;Program!V$3&amp;")"),"")</f>
        <v/>
      </c>
      <c r="W45" s="29" t="str">
        <f>IF(W43&lt;&gt;"",IF(Program!W46&lt;&gt;"","("&amp;Program!W46&amp;")","("&amp;Program!W$3&amp;")"),"")</f>
        <v/>
      </c>
      <c r="X45" s="29" t="str">
        <f>IF(X43&lt;&gt;"",IF(Program!X46&lt;&gt;"","("&amp;Program!X46&amp;")","("&amp;Program!X$3&amp;")"),"")</f>
        <v/>
      </c>
      <c r="Y45" s="29" t="str">
        <f>IF(Y43&lt;&gt;"",IF(Program!Y46&lt;&gt;"","("&amp;Program!Y46&amp;")","("&amp;Program!Y$3&amp;")"),"")</f>
        <v/>
      </c>
      <c r="Z45" s="29" t="str">
        <f>IF(Z43&lt;&gt;"",IF(Program!Z46&lt;&gt;"","("&amp;Program!Z46&amp;")","("&amp;Program!Z$3&amp;")"),"")</f>
        <v/>
      </c>
      <c r="AA45" s="29" t="str">
        <f>IF(AA43&lt;&gt;"",IF(Program!AA46&lt;&gt;"","("&amp;Program!AA46&amp;")","("&amp;Program!AA$3&amp;")"),"")</f>
        <v/>
      </c>
      <c r="AB45" s="29" t="str">
        <f>IF(AB43&lt;&gt;"",IF(Program!AB46&lt;&gt;"","("&amp;Program!AB46&amp;")","("&amp;Program!AB$3&amp;")"),"")</f>
        <v/>
      </c>
      <c r="AC45" s="29" t="str">
        <f>IF(AC43&lt;&gt;"",IF(Program!AC46&lt;&gt;"","("&amp;Program!AC46&amp;")","("&amp;Program!AC$3&amp;")"),"")</f>
        <v/>
      </c>
      <c r="AD45" s="29" t="str">
        <f>IF(AD43&lt;&gt;"",IF(Program!AD46&lt;&gt;"","("&amp;Program!AD46&amp;")","("&amp;Program!AD$3&amp;")"),"")</f>
        <v/>
      </c>
      <c r="AE45" s="29" t="str">
        <f>IF(AE43&lt;&gt;"",IF(Program!AE46&lt;&gt;"","("&amp;Program!AE46&amp;")","("&amp;Program!AE$3&amp;")"),"")</f>
        <v/>
      </c>
      <c r="AF45" s="29" t="str">
        <f>IF(AF43&lt;&gt;"",IF(Program!AF46&lt;&gt;"","("&amp;Program!AF46&amp;")","("&amp;Program!AF$3&amp;")"),"")</f>
        <v/>
      </c>
      <c r="AG45" s="29" t="str">
        <f>IF(AG43&lt;&gt;"",IF(Program!AG46&lt;&gt;"","("&amp;Program!AG46&amp;")","("&amp;Program!AG$3&amp;")"),"")</f>
        <v/>
      </c>
      <c r="AH45" s="29" t="str">
        <f>IF(AH43&lt;&gt;"",IF(Program!AH46&lt;&gt;"","("&amp;Program!AH46&amp;")","("&amp;Program!AH$3&amp;")"),"")</f>
        <v/>
      </c>
      <c r="AI45" s="29" t="str">
        <f>IF(AI43&lt;&gt;"",IF(Program!AI46&lt;&gt;"","("&amp;Program!AI46&amp;")","("&amp;Program!AI$3&amp;")"),"")</f>
        <v/>
      </c>
      <c r="AJ45" s="29" t="str">
        <f>IF(AJ43&lt;&gt;"",IF(Program!AJ46&lt;&gt;"","("&amp;Program!AJ46&amp;")","("&amp;Program!AJ$3&amp;")"),"")</f>
        <v/>
      </c>
      <c r="AK45" s="29" t="str">
        <f>IF(AK43&lt;&gt;"",IF(Program!AK46&lt;&gt;"","("&amp;Program!AK46&amp;")","("&amp;Program!AK$3&amp;")"),"")</f>
        <v/>
      </c>
      <c r="AL45" s="29" t="str">
        <f>IF(AL43&lt;&gt;"",IF(Program!AL46&lt;&gt;"","("&amp;Program!AL46&amp;")","("&amp;Program!AL$3&amp;")"),"")</f>
        <v/>
      </c>
      <c r="AM45" s="29" t="str">
        <f>IF(AM43&lt;&gt;"",IF(Program!AM46&lt;&gt;"","("&amp;Program!AM46&amp;")","("&amp;Program!AM$3&amp;")"),"")</f>
        <v/>
      </c>
      <c r="AN45" s="29" t="str">
        <f>IF(AN43&lt;&gt;"",IF(Program!AN46&lt;&gt;"","("&amp;Program!AN46&amp;")","("&amp;Program!AN$3&amp;")"),"")</f>
        <v/>
      </c>
      <c r="AO45" s="29" t="str">
        <f>IF(AO43&lt;&gt;"",IF(Program!AO46&lt;&gt;"","("&amp;Program!AO46&amp;")","("&amp;Program!AO$3&amp;")"),"")</f>
        <v/>
      </c>
      <c r="AP45" s="29" t="str">
        <f>IF(AP43&lt;&gt;"",IF(Program!AP46&lt;&gt;"","("&amp;Program!AP46&amp;")","("&amp;Program!AP$3&amp;")"),"")</f>
        <v/>
      </c>
      <c r="AQ45" s="29" t="str">
        <f>IF(AQ43&lt;&gt;"",IF(Program!AQ46&lt;&gt;"","("&amp;Program!AQ46&amp;")","("&amp;Program!AQ$3&amp;")"),"")</f>
        <v/>
      </c>
      <c r="AR45" s="29" t="str">
        <f>IF(AR43&lt;&gt;"",IF(Program!AR46&lt;&gt;"","("&amp;Program!AR46&amp;")","("&amp;Program!AR$3&amp;")"),"")</f>
        <v/>
      </c>
      <c r="AS45" s="29" t="str">
        <f>IF(AS43&lt;&gt;"",IF(Program!AS46&lt;&gt;"","("&amp;Program!AS46&amp;")","("&amp;Program!AS$3&amp;")"),"")</f>
        <v/>
      </c>
      <c r="AT45" s="29" t="str">
        <f>IF(AT43&lt;&gt;"",IF(Program!AT46&lt;&gt;"","("&amp;Program!AT46&amp;")","("&amp;Program!AT$3&amp;")"),"")</f>
        <v/>
      </c>
      <c r="AU45" s="29" t="str">
        <f>IF(AU43&lt;&gt;"",IF(Program!AU46&lt;&gt;"","("&amp;Program!AU46&amp;")","("&amp;Program!AU$3&amp;")"),"")</f>
        <v/>
      </c>
      <c r="AV45" s="29" t="str">
        <f>IF(AV43&lt;&gt;"",IF(Program!AV46&lt;&gt;"","("&amp;Program!AV46&amp;")","("&amp;Program!AV$3&amp;")"),"")</f>
        <v/>
      </c>
      <c r="AW45" s="29" t="str">
        <f>IF(AW43&lt;&gt;"",IF(Program!AW46&lt;&gt;"","("&amp;Program!AW46&amp;")","("&amp;Program!AW$3&amp;")"),"")</f>
        <v/>
      </c>
      <c r="AX45" s="29" t="str">
        <f>IF(AX43&lt;&gt;"",IF(Program!AX46&lt;&gt;"","("&amp;Program!AX46&amp;")","("&amp;Program!AX$3&amp;")"),"")</f>
        <v/>
      </c>
      <c r="AY45" s="29" t="str">
        <f>IF(AY43&lt;&gt;"",IF(Program!AY46&lt;&gt;"","("&amp;Program!AY46&amp;")","("&amp;Program!AY$3&amp;")"),"")</f>
        <v/>
      </c>
      <c r="AZ45" s="29" t="str">
        <f>IF(AZ43&lt;&gt;"",IF(Program!AZ46&lt;&gt;"","("&amp;Program!AZ46&amp;")","("&amp;Program!AZ$3&amp;")"),"")</f>
        <v/>
      </c>
      <c r="BA45" s="29" t="str">
        <f>IF(BA43&lt;&gt;"",IF(Program!BA46&lt;&gt;"","("&amp;Program!BA46&amp;")","("&amp;Program!BA$3&amp;")"),"")</f>
        <v/>
      </c>
      <c r="BB45" s="29" t="str">
        <f>IF(BB43&lt;&gt;"",IF(Program!BB46&lt;&gt;"","("&amp;Program!BB46&amp;")","("&amp;Program!BB$3&amp;")"),"")</f>
        <v/>
      </c>
      <c r="BC45" s="29" t="str">
        <f>IF(BC43&lt;&gt;"",IF(Program!BC46&lt;&gt;"","("&amp;Program!BC46&amp;")","("&amp;Program!BC$3&amp;")"),"")</f>
        <v/>
      </c>
      <c r="BD45" s="29" t="str">
        <f>IF(BD43&lt;&gt;"",IF(Program!BD46&lt;&gt;"","("&amp;Program!BD46&amp;")","("&amp;Program!BD$3&amp;")"),"")</f>
        <v/>
      </c>
      <c r="BE45" s="29" t="str">
        <f>IF(BE43&lt;&gt;"",IF(Program!BE46&lt;&gt;"","("&amp;Program!BE46&amp;")","("&amp;Program!BE$3&amp;")"),"")</f>
        <v/>
      </c>
      <c r="BG45" t="str">
        <f t="shared" ref="BG45:BG46" si="58">CONCATENATE(AR45,AR47,AS45,AS47,AT45,AT47,AU45,AU47,AV45,AV47,AW45,AW47,AX45,AX47,AY45,AY47,AZ45,AZ47,BA45,BA47,BB45,BB47,BC45,BC47,BD45,BD47,BE45,BE47)</f>
        <v/>
      </c>
    </row>
    <row r="46" spans="1:59" ht="15" customHeight="1">
      <c r="A46" s="394" t="str">
        <f>Program!B47</f>
        <v>SALI</v>
      </c>
      <c r="B46" s="5">
        <v>0.33333333333333331</v>
      </c>
      <c r="C46" s="6" t="str">
        <f t="shared" ref="C46:C47" si="59">CONCATENATE(BF46,BG46)</f>
        <v>İÇ 2-METRAJ VE KEŞİF BİLGİSİ/ (8)</v>
      </c>
      <c r="D46" s="9" t="str">
        <f>IF(IFERROR(SEARCH(Kişisel!$A$1,Program!D48),FALSE),D$2&amp;"-"&amp;Program!D47&amp;"/ ","")</f>
        <v/>
      </c>
      <c r="E46" s="9" t="str">
        <f>IF(IFERROR(SEARCH(Kişisel!$A$1,Program!E48),FALSE),E$2&amp;"-"&amp;Program!E47&amp;"/ ","")</f>
        <v/>
      </c>
      <c r="F46" s="9" t="str">
        <f>IF(IFERROR(SEARCH(Kişisel!$A$1,Program!F48),FALSE),F$2&amp;"-"&amp;Program!F47&amp;"/ ","")</f>
        <v/>
      </c>
      <c r="G46" s="9" t="str">
        <f>IF(IFERROR(SEARCH(Kişisel!$A$1,Program!G48),FALSE),G$2&amp;"-"&amp;Program!G47&amp;"/ ","")</f>
        <v/>
      </c>
      <c r="H46" s="9" t="str">
        <f>IF(IFERROR(SEARCH(Kişisel!$A$1,Program!H48),FALSE),H$2&amp;"-"&amp;Program!H47&amp;"/ ","")</f>
        <v/>
      </c>
      <c r="I46" s="9" t="str">
        <f>IF(IFERROR(SEARCH(Kişisel!$A$1,Program!I48),FALSE),I$2&amp;"-"&amp;Program!I47&amp;"/ ","")</f>
        <v/>
      </c>
      <c r="J46" s="9" t="str">
        <f>IF(IFERROR(SEARCH(Kişisel!$A$1,Program!J48),FALSE),J$2&amp;"-"&amp;Program!J47&amp;"/ ","")</f>
        <v/>
      </c>
      <c r="K46" s="9" t="str">
        <f>IF(IFERROR(SEARCH(Kişisel!$A$1,Program!K48),FALSE),K$2&amp;"-"&amp;Program!K47&amp;"/ ","")</f>
        <v/>
      </c>
      <c r="L46" s="9" t="str">
        <f>IF(IFERROR(SEARCH(Kişisel!$A$1,Program!L48),FALSE),L$2&amp;"-"&amp;Program!L47&amp;"/ ","")</f>
        <v/>
      </c>
      <c r="M46" s="9" t="str">
        <f>IF(IFERROR(SEARCH(Kişisel!$A$1,Program!M48),FALSE),M$2&amp;"-"&amp;Program!M47&amp;"/ ","")</f>
        <v/>
      </c>
      <c r="N46" s="9" t="str">
        <f>IF(IFERROR(SEARCH(Kişisel!$A$1,Program!N48),FALSE),N$2&amp;"-"&amp;Program!N47&amp;"/ ","")</f>
        <v/>
      </c>
      <c r="O46" s="9" t="str">
        <f>IF(IFERROR(SEARCH(Kişisel!$A$1,Program!O48),FALSE),O$2&amp;"-"&amp;Program!O47&amp;"/ ","")</f>
        <v/>
      </c>
      <c r="P46" s="9" t="str">
        <f>IF(IFERROR(SEARCH(Kişisel!$A$1,Program!P48),FALSE),P$2&amp;"-"&amp;Program!P47&amp;"/ ","")</f>
        <v/>
      </c>
      <c r="Q46" s="9" t="str">
        <f>IF(IFERROR(SEARCH(Kişisel!$A$1,Program!Q48),FALSE),Q$2&amp;"-"&amp;Program!Q47&amp;"/ ","")</f>
        <v/>
      </c>
      <c r="R46" s="9" t="str">
        <f>IF(IFERROR(SEARCH(Kişisel!$A$1,Program!R48),FALSE),R$2&amp;"-"&amp;Program!R47&amp;"/ ","")</f>
        <v/>
      </c>
      <c r="S46" s="9" t="str">
        <f>IF(IFERROR(SEARCH(Kişisel!$A$1,Program!S48),FALSE),S$2&amp;"-"&amp;Program!S47&amp;"/ ","")</f>
        <v/>
      </c>
      <c r="T46" s="9" t="str">
        <f>IF(IFERROR(SEARCH(Kişisel!$A$1,Program!T48),FALSE),T$2&amp;"-"&amp;Program!T47&amp;"/ ","")</f>
        <v/>
      </c>
      <c r="U46" s="9" t="str">
        <f>IF(IFERROR(SEARCH(Kişisel!$A$1,Program!U48),FALSE),U$2&amp;"-"&amp;Program!U47&amp;"/ ","")</f>
        <v/>
      </c>
      <c r="V46" s="9" t="str">
        <f>IF(IFERROR(SEARCH(Kişisel!$A$1,Program!V48),FALSE),V$2&amp;"-"&amp;Program!V47&amp;"/ ","")</f>
        <v/>
      </c>
      <c r="W46" s="9" t="str">
        <f>IF(IFERROR(SEARCH(Kişisel!$A$1,Program!W48),FALSE),W$2&amp;"-"&amp;Program!W47&amp;"/ ","")</f>
        <v/>
      </c>
      <c r="X46" s="9" t="str">
        <f>IF(IFERROR(SEARCH(Kişisel!$A$1,Program!X48),FALSE),X$2&amp;"-"&amp;Program!X47&amp;"/ ","")</f>
        <v/>
      </c>
      <c r="Y46" s="9" t="str">
        <f>IF(IFERROR(SEARCH(Kişisel!$A$1,Program!Y48),FALSE),Y$2&amp;"-"&amp;Program!Y47&amp;"/ ","")</f>
        <v/>
      </c>
      <c r="Z46" s="9" t="str">
        <f>IF(IFERROR(SEARCH(Kişisel!$A$1,Program!Z48),FALSE),Z$2&amp;"-"&amp;Program!Z47&amp;"/ ","")</f>
        <v/>
      </c>
      <c r="AA46" s="9" t="str">
        <f>IF(IFERROR(SEARCH(Kişisel!$A$1,Program!AA48),FALSE),AA$2&amp;"-"&amp;Program!AA47&amp;"/ ","")</f>
        <v/>
      </c>
      <c r="AB46" s="9" t="str">
        <f>IF(IFERROR(SEARCH(Kişisel!$A$1,Program!AB48),FALSE),AB$2&amp;"-"&amp;Program!AB47&amp;"/ ","")</f>
        <v/>
      </c>
      <c r="AC46" s="9" t="str">
        <f>IF(IFERROR(SEARCH(Kişisel!$A$1,Program!AC48),FALSE),AC$2&amp;"-"&amp;Program!AC47&amp;"/ ","")</f>
        <v/>
      </c>
      <c r="AD46" s="9" t="str">
        <f>IF(IFERROR(SEARCH(Kişisel!$A$1,Program!AD48),FALSE),AD$2&amp;"-"&amp;Program!AD47&amp;"/ ","")</f>
        <v/>
      </c>
      <c r="AE46" s="9" t="str">
        <f>IF(IFERROR(SEARCH(Kişisel!$A$1,Program!AE48),FALSE),AE$2&amp;"-"&amp;Program!AE47&amp;"/ ","")</f>
        <v/>
      </c>
      <c r="AF46" s="9" t="str">
        <f>IF(IFERROR(SEARCH(Kişisel!$A$1,Program!AF48),FALSE),AF$2&amp;"-"&amp;Program!AF47&amp;"/ ","")</f>
        <v/>
      </c>
      <c r="AG46" s="9" t="str">
        <f>IF(IFERROR(SEARCH(Kişisel!$A$1,Program!AG48),FALSE),AG$2&amp;"-"&amp;Program!AG47&amp;"/ ","")</f>
        <v/>
      </c>
      <c r="AH46" s="9" t="str">
        <f>IF(IFERROR(SEARCH(Kişisel!$A$1,Program!AH48),FALSE),AH$2&amp;"-"&amp;Program!AH47&amp;"/ ","")</f>
        <v/>
      </c>
      <c r="AI46" s="9" t="str">
        <f>IF(IFERROR(SEARCH(Kişisel!$A$1,Program!AI48),FALSE),AI$2&amp;"-"&amp;Program!AI47&amp;"/ ","")</f>
        <v/>
      </c>
      <c r="AJ46" s="9" t="str">
        <f>IF(IFERROR(SEARCH(Kişisel!$A$1,Program!AJ48),FALSE),AJ$2&amp;"-"&amp;Program!AJ47&amp;"/ ","")</f>
        <v/>
      </c>
      <c r="AK46" s="9" t="str">
        <f>IF(IFERROR(SEARCH(Kişisel!$A$1,Program!AK48),FALSE),AK$2&amp;"-"&amp;Program!AK47&amp;"/ ","")</f>
        <v/>
      </c>
      <c r="AL46" s="9" t="str">
        <f>IF(IFERROR(SEARCH(Kişisel!$A$1,Program!AL48),FALSE),AL$2&amp;"-"&amp;Program!AL47&amp;"/ ","")</f>
        <v/>
      </c>
      <c r="AM46" s="9" t="str">
        <f>IF(IFERROR(SEARCH(Kişisel!$A$1,Program!AM48),FALSE),AM$2&amp;"-"&amp;Program!AM47&amp;"/ ","")</f>
        <v/>
      </c>
      <c r="AN46" s="9" t="str">
        <f>IF(IFERROR(SEARCH(Kişisel!$A$1,Program!AN48),FALSE),AN$2&amp;"-"&amp;Program!AN47&amp;"/ ","")</f>
        <v/>
      </c>
      <c r="AO46" s="9" t="str">
        <f>IF(IFERROR(SEARCH(Kişisel!$A$1,Program!AO48),FALSE),AO$2&amp;"-"&amp;Program!AO47&amp;"/ ","")</f>
        <v/>
      </c>
      <c r="AP46" s="9" t="str">
        <f>IF(IFERROR(SEARCH(Kişisel!$A$1,Program!AP48),FALSE),AP$2&amp;"-"&amp;Program!AP47&amp;"/ ","")</f>
        <v/>
      </c>
      <c r="AQ46" s="9" t="str">
        <f>IF(IFERROR(SEARCH(Kişisel!$A$1,Program!AQ48),FALSE),AQ$2&amp;"-"&amp;Program!AQ47&amp;"/ ","")</f>
        <v/>
      </c>
      <c r="AR46" s="9" t="str">
        <f>IF(IFERROR(SEARCH(Kişisel!$A$1,Program!AR48),FALSE),AR$2&amp;"-"&amp;Program!AR47&amp;"/ ","")</f>
        <v/>
      </c>
      <c r="AS46" s="9" t="str">
        <f>IF(IFERROR(SEARCH(Kişisel!$A$1,Program!AS48),FALSE),AS$2&amp;"-"&amp;Program!AS47&amp;"/ ","")</f>
        <v xml:space="preserve">İÇ 2-METRAJ VE KEŞİF BİLGİSİ/ </v>
      </c>
      <c r="AT46" s="9" t="str">
        <f>IF(IFERROR(SEARCH(Kişisel!$A$1,Program!AT48),FALSE),AT$2&amp;"-"&amp;Program!AT47&amp;"/ ","")</f>
        <v/>
      </c>
      <c r="AU46" s="9" t="str">
        <f>IF(IFERROR(SEARCH(Kişisel!$A$1,Program!AU48),FALSE),AU$2&amp;"-"&amp;Program!AU47&amp;"/ ","")</f>
        <v/>
      </c>
      <c r="AV46" s="9" t="str">
        <f>IF(IFERROR(SEARCH(Kişisel!$A$1,Program!AV48),FALSE),AV$2&amp;"-"&amp;Program!AV47&amp;"/ ","")</f>
        <v/>
      </c>
      <c r="AW46" s="9" t="str">
        <f>IF(IFERROR(SEARCH(Kişisel!$A$1,Program!AW48),FALSE),AW$2&amp;"-"&amp;Program!AW47&amp;"/ ","")</f>
        <v/>
      </c>
      <c r="AX46" s="9" t="str">
        <f>IF(IFERROR(SEARCH(Kişisel!$A$1,Program!AX48),FALSE),AX$2&amp;"-"&amp;Program!AX47&amp;"/ ","")</f>
        <v/>
      </c>
      <c r="AY46" s="9" t="str">
        <f>IF(IFERROR(SEARCH(Kişisel!$A$1,Program!AY48),FALSE),AY$2&amp;"-"&amp;Program!AY47&amp;"/ ","")</f>
        <v/>
      </c>
      <c r="AZ46" s="9" t="str">
        <f>IF(IFERROR(SEARCH(Kişisel!$A$1,Program!AZ48),FALSE),AZ$2&amp;"-"&amp;Program!AZ47&amp;"/ ","")</f>
        <v/>
      </c>
      <c r="BA46" s="9" t="str">
        <f>IF(IFERROR(SEARCH(Kişisel!$A$1,Program!BA48),FALSE),BA$2&amp;"-"&amp;Program!BA47&amp;"/ ","")</f>
        <v/>
      </c>
      <c r="BB46" s="9" t="str">
        <f>IF(IFERROR(SEARCH(Kişisel!$A$1,Program!BB48),FALSE),BB$2&amp;"-"&amp;Program!BB47&amp;"/ ","")</f>
        <v/>
      </c>
      <c r="BC46" s="9" t="str">
        <f>IF(IFERROR(SEARCH(Kişisel!$A$1,Program!BC48),FALSE),BC$2&amp;"-"&amp;Program!BC47&amp;"/ ","")</f>
        <v/>
      </c>
      <c r="BD46" s="9" t="str">
        <f>IF(IFERROR(SEARCH(Kişisel!$A$1,Program!BD48),FALSE),BD$2&amp;"-"&amp;Program!BD47&amp;"/ ","")</f>
        <v/>
      </c>
      <c r="BE46" s="9" t="str">
        <f>IF(IFERROR(SEARCH(Kişisel!$A$1,Program!BE48),FALSE),BE$2&amp;"-"&amp;Program!BE47&amp;"/ ","")</f>
        <v/>
      </c>
      <c r="BF46" t="str">
        <f t="shared" ref="BF46" si="60">CONCATENATE(D46,D48,E46,E48,F46,F48,G46,G48,H46,H48,I46,I48,J46,J48,K46,K48,L46,L48,M46,M48,N46,N48,O46,O48,P46,P48,Q46,Q48,R46,R48,S46,S48,T46,T48,U46,U48,V46,V48,W46,W48,X46,X48,Y46,Y48,Z46,Z48,AA46,AA48,AB46,AB48,AC46,AC48,AD46,AD48,AE46,AE48,AF46,AF48,AG46,AG48,AH46,AH48,AI46,AI48,AJ46,AJ48,AK46,AK48,AL46,AL48,AM46,AM48,AN46,AN48,AO46,AO48,AP46,AP48,AQ46,AQ48)</f>
        <v/>
      </c>
      <c r="BG46" t="str">
        <f t="shared" si="58"/>
        <v>İÇ 2-METRAJ VE KEŞİF BİLGİSİ/ (8)</v>
      </c>
    </row>
    <row r="47" spans="1:59">
      <c r="A47" s="394"/>
      <c r="B47" s="5"/>
      <c r="C47" s="6" t="str">
        <f t="shared" si="59"/>
        <v/>
      </c>
      <c r="D47" t="str">
        <f>IF(AND(Program!D47&lt;&gt;"",OR(Kişisel!$C$1=Program!D49,AND(Program!D49="",Program!D$3=Kişisel!$C$1))),CONCATENATE(D$2,"-",Program!D47," "),"")</f>
        <v/>
      </c>
      <c r="E47" t="str">
        <f>IF(AND(Program!E47&lt;&gt;"",OR(Kişisel!$C$1=Program!E49,AND(Program!E49="",Program!E$3=Kişisel!$C$1))),CONCATENATE(E$2,"-",Program!E47," "),"")</f>
        <v/>
      </c>
      <c r="F47" t="str">
        <f>IF(AND(Program!F47&lt;&gt;"",OR(Kişisel!$C$1=Program!F49,AND(Program!F49="",Program!F$3=Kişisel!$C$1))),CONCATENATE(F$2,"-",Program!F47," "),"")</f>
        <v/>
      </c>
      <c r="G47" t="str">
        <f>IF(AND(Program!G47&lt;&gt;"",OR(Kişisel!$C$1=Program!G49,AND(Program!G49="",Program!G$3=Kişisel!$C$1))),CONCATENATE(G$2,"-",Program!G47," "),"")</f>
        <v/>
      </c>
      <c r="H47" t="str">
        <f>IF(AND(Program!H47&lt;&gt;"",OR(Kişisel!$C$1=Program!H49,AND(Program!H49="",Program!H$3=Kişisel!$C$1))),CONCATENATE(H$2,"-",Program!H47," "),"")</f>
        <v/>
      </c>
      <c r="I47" t="str">
        <f>IF(AND(Program!I47&lt;&gt;"",OR(Kişisel!$C$1=Program!I49,AND(Program!I49="",Program!I$3=Kişisel!$C$1))),CONCATENATE(I$2,"-",Program!I47," "),"")</f>
        <v/>
      </c>
      <c r="J47" t="str">
        <f>IF(AND(Program!J47&lt;&gt;"",OR(Kişisel!$C$1=Program!J49,AND(Program!J49="",Program!J$3=Kişisel!$C$1))),CONCATENATE(J$2,"-",Program!J47," "),"")</f>
        <v/>
      </c>
      <c r="K47" t="str">
        <f>IF(AND(Program!K47&lt;&gt;"",OR(Kişisel!$C$1=Program!K49,AND(Program!K49="",Program!K$3=Kişisel!$C$1))),CONCATENATE(K$2,"-",Program!K47," "),"")</f>
        <v/>
      </c>
      <c r="L47" t="str">
        <f>IF(AND(Program!L47&lt;&gt;"",OR(Kişisel!$C$1=Program!L49,AND(Program!L49="",Program!L$3=Kişisel!$C$1))),CONCATENATE(L$2,"-",Program!L47," "),"")</f>
        <v/>
      </c>
      <c r="M47" t="str">
        <f>IF(AND(Program!M47&lt;&gt;"",OR(Kişisel!$C$1=Program!M49,AND(Program!M49="",Program!M$3=Kişisel!$C$1))),CONCATENATE(M$2,"-",Program!M47," "),"")</f>
        <v/>
      </c>
      <c r="N47" t="str">
        <f>IF(AND(Program!N47&lt;&gt;"",OR(Kişisel!$C$1=Program!N49,AND(Program!N49="",Program!N$3=Kişisel!$C$1))),CONCATENATE(N$2,"-",Program!N47," "),"")</f>
        <v/>
      </c>
      <c r="O47" t="str">
        <f>IF(AND(Program!O47&lt;&gt;"",OR(Kişisel!$C$1=Program!O49,AND(Program!O49="",Program!O$3=Kişisel!$C$1))),CONCATENATE(O$2,"-",Program!O47," "),"")</f>
        <v/>
      </c>
      <c r="P47" t="str">
        <f>IF(AND(Program!P47&lt;&gt;"",OR(Kişisel!$C$1=Program!P49,AND(Program!P49="",Program!P$3=Kişisel!$C$1))),CONCATENATE(P$2,"-",Program!P47," "),"")</f>
        <v/>
      </c>
      <c r="Q47" t="str">
        <f>IF(AND(Program!Q47&lt;&gt;"",OR(Kişisel!$C$1=Program!Q49,AND(Program!Q49="",Program!Q$3=Kişisel!$C$1))),CONCATENATE(Q$2,"-",Program!Q47," "),"")</f>
        <v/>
      </c>
      <c r="R47" t="str">
        <f>IF(AND(Program!R47&lt;&gt;"",OR(Kişisel!$C$1=Program!R49,AND(Program!R49="",Program!R$3=Kişisel!$C$1))),CONCATENATE(R$2,"-",Program!R47," "),"")</f>
        <v/>
      </c>
      <c r="S47" t="str">
        <f>IF(AND(Program!S47&lt;&gt;"",OR(Kişisel!$C$1=Program!S49,AND(Program!S49="",Program!S$3=Kişisel!$C$1))),CONCATENATE(S$2,"-",Program!S47," "),"")</f>
        <v/>
      </c>
      <c r="T47" t="str">
        <f>IF(AND(Program!T47&lt;&gt;"",OR(Kişisel!$C$1=Program!T49,AND(Program!T49="",Program!T$3=Kişisel!$C$1))),CONCATENATE(T$2,"-",Program!T47," "),"")</f>
        <v/>
      </c>
      <c r="U47" t="str">
        <f>IF(AND(Program!U47&lt;&gt;"",OR(Kişisel!$C$1=Program!U49,AND(Program!U49="",Program!U$3=Kişisel!$C$1))),CONCATENATE(U$2,"-",Program!U47," "),"")</f>
        <v/>
      </c>
      <c r="V47" t="str">
        <f>IF(AND(Program!V47&lt;&gt;"",OR(Kişisel!$C$1=Program!V49,AND(Program!V49="",Program!V$3=Kişisel!$C$1))),CONCATENATE(V$2,"-",Program!V47," "),"")</f>
        <v/>
      </c>
      <c r="W47" t="str">
        <f>IF(AND(Program!W47&lt;&gt;"",OR(Kişisel!$C$1=Program!W49,AND(Program!W49="",Program!W$3=Kişisel!$C$1))),CONCATENATE(W$2,"-",Program!W47," "),"")</f>
        <v/>
      </c>
      <c r="X47" t="str">
        <f>IF(AND(Program!X47&lt;&gt;"",OR(Kişisel!$C$1=Program!X49,AND(Program!X49="",Program!X$3=Kişisel!$C$1))),CONCATENATE(X$2,"-",Program!X47," "),"")</f>
        <v/>
      </c>
      <c r="Y47" t="str">
        <f>IF(AND(Program!Y47&lt;&gt;"",OR(Kişisel!$C$1=Program!Y49,AND(Program!Y49="",Program!Y$3=Kişisel!$C$1))),CONCATENATE(Y$2,"-",Program!Y47," "),"")</f>
        <v/>
      </c>
      <c r="Z47" t="str">
        <f>IF(AND(Program!Z47&lt;&gt;"",OR(Kişisel!$C$1=Program!Z49,AND(Program!Z49="",Program!Z$3=Kişisel!$C$1))),CONCATENATE(Z$2,"-",Program!Z47," "),"")</f>
        <v/>
      </c>
      <c r="AA47" t="str">
        <f>IF(AND(Program!AA47&lt;&gt;"",OR(Kişisel!$C$1=Program!AA49,AND(Program!AA49="",Program!AA$3=Kişisel!$C$1))),CONCATENATE(AA$2,"-",Program!AA47," "),"")</f>
        <v/>
      </c>
      <c r="AB47" t="str">
        <f>IF(AND(Program!AB47&lt;&gt;"",OR(Kişisel!$C$1=Program!AB49,AND(Program!AB49="",Program!AB$3=Kişisel!$C$1))),CONCATENATE(AB$2,"-",Program!AB47," "),"")</f>
        <v/>
      </c>
      <c r="AC47" t="str">
        <f>IF(AND(Program!AC47&lt;&gt;"",OR(Kişisel!$C$1=Program!AC49,AND(Program!AC49="",Program!AC$3=Kişisel!$C$1))),CONCATENATE(AC$2,"-",Program!AC47," "),"")</f>
        <v/>
      </c>
      <c r="AD47" t="str">
        <f>IF(AND(Program!AD47&lt;&gt;"",OR(Kişisel!$C$1=Program!AD49,AND(Program!AD49="",Program!AD$3=Kişisel!$C$1))),CONCATENATE(AD$2,"-",Program!AD47," "),"")</f>
        <v/>
      </c>
      <c r="AE47" t="str">
        <f>IF(AND(Program!AE47&lt;&gt;"",OR(Kişisel!$C$1=Program!AE49,AND(Program!AE49="",Program!AE$3=Kişisel!$C$1))),CONCATENATE(AE$2,"-",Program!AE47," "),"")</f>
        <v/>
      </c>
      <c r="AF47" t="str">
        <f>IF(AND(Program!AF47&lt;&gt;"",OR(Kişisel!$C$1=Program!AF49,AND(Program!AF49="",Program!AF$3=Kişisel!$C$1))),CONCATENATE(AF$2,"-",Program!AF47," "),"")</f>
        <v/>
      </c>
      <c r="AG47" t="str">
        <f>IF(AND(Program!AG47&lt;&gt;"",OR(Kişisel!$C$1=Program!AG49,AND(Program!AG49="",Program!AG$3=Kişisel!$C$1))),CONCATENATE(AG$2,"-",Program!AG47," "),"")</f>
        <v/>
      </c>
      <c r="AH47" t="str">
        <f>IF(AND(Program!AH47&lt;&gt;"",OR(Kişisel!$C$1=Program!AH49,AND(Program!AH49="",Program!AH$3=Kişisel!$C$1))),CONCATENATE(AH$2,"-",Program!AH47," "),"")</f>
        <v/>
      </c>
      <c r="AI47" t="str">
        <f>IF(AND(Program!AI47&lt;&gt;"",OR(Kişisel!$C$1=Program!AI49,AND(Program!AI49="",Program!AI$3=Kişisel!$C$1))),CONCATENATE(AI$2,"-",Program!AI47," "),"")</f>
        <v/>
      </c>
      <c r="AJ47" t="str">
        <f>IF(AND(Program!AJ47&lt;&gt;"",OR(Kişisel!$C$1=Program!AJ49,AND(Program!AJ49="",Program!AJ$3=Kişisel!$C$1))),CONCATENATE(AJ$2,"-",Program!AJ47," "),"")</f>
        <v/>
      </c>
      <c r="AK47" t="str">
        <f>IF(AND(Program!AK47&lt;&gt;"",OR(Kişisel!$C$1=Program!AK49,AND(Program!AK49="",Program!AK$3=Kişisel!$C$1))),CONCATENATE(AK$2,"-",Program!AK47," "),"")</f>
        <v/>
      </c>
      <c r="AL47" t="str">
        <f>IF(AND(Program!AL47&lt;&gt;"",OR(Kişisel!$C$1=Program!AL49,AND(Program!AL49="",Program!AL$3=Kişisel!$C$1))),CONCATENATE(AL$2,"-",Program!AL47," "),"")</f>
        <v/>
      </c>
      <c r="AM47" t="str">
        <f>IF(AND(Program!AM47&lt;&gt;"",OR(Kişisel!$C$1=Program!AM49,AND(Program!AM49="",Program!AM$3=Kişisel!$C$1))),CONCATENATE(AM$2,"-",Program!AM47," "),"")</f>
        <v/>
      </c>
      <c r="AN47" t="str">
        <f>IF(AND(Program!AN47&lt;&gt;"",OR(Kişisel!$C$1=Program!AN49,AND(Program!AN49="",Program!AN$3=Kişisel!$C$1))),CONCATENATE(AN$2,"-",Program!AN47," "),"")</f>
        <v/>
      </c>
      <c r="AO47" t="str">
        <f>IF(AND(Program!AO47&lt;&gt;"",OR(Kişisel!$C$1=Program!AO49,AND(Program!AO49="",Program!AO$3=Kişisel!$C$1))),CONCATENATE(AO$2,"-",Program!AO47," "),"")</f>
        <v/>
      </c>
      <c r="AP47" t="str">
        <f>IF(AND(Program!AP47&lt;&gt;"",OR(Kişisel!$C$1=Program!AP49,AND(Program!AP49="",Program!AP$3=Kişisel!$C$1))),CONCATENATE(AP$2,"-",Program!AP47," "),"")</f>
        <v/>
      </c>
      <c r="AQ47" t="str">
        <f>IF(AND(Program!AQ47&lt;&gt;"",OR(Kişisel!$C$1=Program!AQ49,AND(Program!AQ49="",Program!AQ$3=Kişisel!$C$1))),CONCATENATE(AQ$2,"-",Program!AQ47," "),"")</f>
        <v/>
      </c>
      <c r="AR47" t="str">
        <f>IF(AND(Program!AR47&lt;&gt;"",OR(Kişisel!$C$1=Program!AR49,AND(Program!AR49="",Program!AR$3=Kişisel!$C$1))),CONCATENATE(AR$2,"-",Program!AR47," "),"")</f>
        <v/>
      </c>
      <c r="AS47" t="str">
        <f>IF(AND(Program!AS47&lt;&gt;"",OR(Kişisel!$C$1=Program!AS49,AND(Program!AS49="",Program!AS$3=Kişisel!$C$1))),CONCATENATE(AS$2,"-",Program!AS47," "),"")</f>
        <v/>
      </c>
      <c r="AT47" t="str">
        <f>IF(AND(Program!AT47&lt;&gt;"",OR(Kişisel!$C$1=Program!AT49,AND(Program!AT49="",Program!AT$3=Kişisel!$C$1))),CONCATENATE(AT$2,"-",Program!AT47," "),"")</f>
        <v/>
      </c>
      <c r="AU47" t="str">
        <f>IF(AND(Program!AU47&lt;&gt;"",OR(Kişisel!$C$1=Program!AU49,AND(Program!AU49="",Program!AU$3=Kişisel!$C$1))),CONCATENATE(AU$2,"-",Program!AU47," "),"")</f>
        <v/>
      </c>
      <c r="AV47" t="str">
        <f>IF(AND(Program!AV47&lt;&gt;"",OR(Kişisel!$C$1=Program!AV49,AND(Program!AV49="",Program!AV$3=Kişisel!$C$1))),CONCATENATE(AV$2,"-",Program!AV47," "),"")</f>
        <v/>
      </c>
      <c r="AW47" t="str">
        <f>IF(AND(Program!AW47&lt;&gt;"",OR(Kişisel!$C$1=Program!AW49,AND(Program!AW49="",Program!AW$3=Kişisel!$C$1))),CONCATENATE(AW$2,"-",Program!AW47," "),"")</f>
        <v/>
      </c>
      <c r="AX47" t="str">
        <f>IF(AND(Program!AX47&lt;&gt;"",OR(Kişisel!$C$1=Program!AX49,AND(Program!AX49="",Program!AX$3=Kişisel!$C$1))),CONCATENATE(AX$2,"-",Program!AX47," "),"")</f>
        <v/>
      </c>
      <c r="AY47" t="str">
        <f>IF(AND(Program!AY47&lt;&gt;"",OR(Kişisel!$C$1=Program!AY49,AND(Program!AY49="",Program!AY$3=Kişisel!$C$1))),CONCATENATE(AY$2,"-",Program!AY47," "),"")</f>
        <v/>
      </c>
      <c r="AZ47" t="str">
        <f>IF(AND(Program!AZ47&lt;&gt;"",OR(Kişisel!$C$1=Program!AZ49,AND(Program!AZ49="",Program!AZ$3=Kişisel!$C$1))),CONCATENATE(AZ$2,"-",Program!AZ47," "),"")</f>
        <v/>
      </c>
      <c r="BA47" t="str">
        <f>IF(AND(Program!BA47&lt;&gt;"",OR(Kişisel!$C$1=Program!BA49,AND(Program!BA49="",Program!BA$3=Kişisel!$C$1))),CONCATENATE(BA$2,"-",Program!BA47," "),"")</f>
        <v/>
      </c>
      <c r="BB47" t="str">
        <f>IF(AND(Program!BB47&lt;&gt;"",OR(Kişisel!$C$1=Program!BB49,AND(Program!BB49="",Program!BB$3=Kişisel!$C$1))),CONCATENATE(BB$2,"-",Program!BB47," "),"")</f>
        <v/>
      </c>
      <c r="BC47" t="str">
        <f>IF(AND(Program!BC47&lt;&gt;"",OR(Kişisel!$C$1=Program!BC49,AND(Program!BC49="",Program!BC$3=Kişisel!$C$1))),CONCATENATE(BC$2,"-",Program!BC47," "),"")</f>
        <v/>
      </c>
      <c r="BD47" t="str">
        <f>IF(AND(Program!BD47&lt;&gt;"",OR(Kişisel!$C$1=Program!BD49,AND(Program!BD49="",Program!BD$3=Kişisel!$C$1))),CONCATENATE(BD$2,"-",Program!BD47," "),"")</f>
        <v/>
      </c>
      <c r="BE47" t="str">
        <f>IF(AND(Program!BE47&lt;&gt;"",OR(Kişisel!$C$1=Program!BE49,AND(Program!BE49="",Program!BE$3=Kişisel!$C$1))),CONCATENATE(BE$2,"-",Program!BE47," "),"")</f>
        <v/>
      </c>
      <c r="BF47" t="str">
        <f t="shared" ref="BF47" si="61">CONCATENATE(D47,E47,F47,G47,H47,I47,J47,K47,L47,M47,N47,O47,P47,Q47,R47,S47,T47,U47,V47,W47,X47,Y47,Z47,AA47,AB47,AC47,AD47,AE47,AF47,AG47,AH47,AI47,AJ47,AK47,AL47,AM47,AN47,AO47,AP47,AQ47,)</f>
        <v/>
      </c>
      <c r="BG47" t="str">
        <f t="shared" ref="BG47" si="62">CONCATENATE(AR47,AS47,AT47,AU47,AV47,AW47,AX47,AY47,AZ47,BA47,BB47,BC47,BD47,BE47)</f>
        <v/>
      </c>
    </row>
    <row r="48" spans="1:59">
      <c r="A48" s="394"/>
      <c r="B48" s="5"/>
      <c r="D48" s="29" t="str">
        <f>IF(D46&lt;&gt;"",IF(Program!D49&lt;&gt;"","("&amp;Program!D49&amp;")","("&amp;Program!D$3&amp;")"),"")</f>
        <v/>
      </c>
      <c r="E48" s="29" t="str">
        <f>IF(E46&lt;&gt;"",IF(Program!E49&lt;&gt;"","("&amp;Program!E49&amp;")","("&amp;Program!E$3&amp;")"),"")</f>
        <v/>
      </c>
      <c r="F48" s="29" t="str">
        <f>IF(F46&lt;&gt;"",IF(Program!F49&lt;&gt;"","("&amp;Program!F49&amp;")","("&amp;Program!F$3&amp;")"),"")</f>
        <v/>
      </c>
      <c r="G48" s="29" t="str">
        <f>IF(G46&lt;&gt;"",IF(Program!G49&lt;&gt;"","("&amp;Program!G49&amp;")","("&amp;Program!G$3&amp;")"),"")</f>
        <v/>
      </c>
      <c r="H48" s="29" t="str">
        <f>IF(H46&lt;&gt;"",IF(Program!H49&lt;&gt;"","("&amp;Program!H49&amp;")","("&amp;Program!H$3&amp;")"),"")</f>
        <v/>
      </c>
      <c r="I48" s="29" t="str">
        <f>IF(I46&lt;&gt;"",IF(Program!I49&lt;&gt;"","("&amp;Program!I49&amp;")","("&amp;Program!I$3&amp;")"),"")</f>
        <v/>
      </c>
      <c r="J48" s="29" t="str">
        <f>IF(J46&lt;&gt;"",IF(Program!J49&lt;&gt;"","("&amp;Program!J49&amp;")","("&amp;Program!J$3&amp;")"),"")</f>
        <v/>
      </c>
      <c r="K48" s="29" t="str">
        <f>IF(K46&lt;&gt;"",IF(Program!K49&lt;&gt;"","("&amp;Program!K49&amp;")","("&amp;Program!K$3&amp;")"),"")</f>
        <v/>
      </c>
      <c r="L48" s="29" t="str">
        <f>IF(L46&lt;&gt;"",IF(Program!L49&lt;&gt;"","("&amp;Program!L49&amp;")","("&amp;Program!L$3&amp;")"),"")</f>
        <v/>
      </c>
      <c r="M48" s="29" t="str">
        <f>IF(M46&lt;&gt;"",IF(Program!M49&lt;&gt;"","("&amp;Program!M49&amp;")","("&amp;Program!M$3&amp;")"),"")</f>
        <v/>
      </c>
      <c r="N48" s="29" t="str">
        <f>IF(N46&lt;&gt;"",IF(Program!N49&lt;&gt;"","("&amp;Program!N49&amp;")","("&amp;Program!N$3&amp;")"),"")</f>
        <v/>
      </c>
      <c r="O48" s="29" t="str">
        <f>IF(O46&lt;&gt;"",IF(Program!O49&lt;&gt;"","("&amp;Program!O49&amp;")","("&amp;Program!O$3&amp;")"),"")</f>
        <v/>
      </c>
      <c r="P48" s="29" t="str">
        <f>IF(P46&lt;&gt;"",IF(Program!P49&lt;&gt;"","("&amp;Program!P49&amp;")","("&amp;Program!P$3&amp;")"),"")</f>
        <v/>
      </c>
      <c r="Q48" s="29" t="str">
        <f>IF(Q46&lt;&gt;"",IF(Program!Q49&lt;&gt;"","("&amp;Program!Q49&amp;")","("&amp;Program!Q$3&amp;")"),"")</f>
        <v/>
      </c>
      <c r="R48" s="29" t="str">
        <f>IF(R46&lt;&gt;"",IF(Program!R49&lt;&gt;"","("&amp;Program!R49&amp;")","("&amp;Program!R$3&amp;")"),"")</f>
        <v/>
      </c>
      <c r="S48" s="29" t="str">
        <f>IF(S46&lt;&gt;"",IF(Program!S49&lt;&gt;"","("&amp;Program!S49&amp;")","("&amp;Program!S$3&amp;")"),"")</f>
        <v/>
      </c>
      <c r="T48" s="29" t="str">
        <f>IF(T46&lt;&gt;"",IF(Program!T49&lt;&gt;"","("&amp;Program!T49&amp;")","("&amp;Program!T$3&amp;")"),"")</f>
        <v/>
      </c>
      <c r="U48" s="29" t="str">
        <f>IF(U46&lt;&gt;"",IF(Program!U49&lt;&gt;"","("&amp;Program!U49&amp;")","("&amp;Program!U$3&amp;")"),"")</f>
        <v/>
      </c>
      <c r="V48" s="29" t="str">
        <f>IF(V46&lt;&gt;"",IF(Program!V49&lt;&gt;"","("&amp;Program!V49&amp;")","("&amp;Program!V$3&amp;")"),"")</f>
        <v/>
      </c>
      <c r="W48" s="29" t="str">
        <f>IF(W46&lt;&gt;"",IF(Program!W49&lt;&gt;"","("&amp;Program!W49&amp;")","("&amp;Program!W$3&amp;")"),"")</f>
        <v/>
      </c>
      <c r="X48" s="29" t="str">
        <f>IF(X46&lt;&gt;"",IF(Program!X49&lt;&gt;"","("&amp;Program!X49&amp;")","("&amp;Program!X$3&amp;")"),"")</f>
        <v/>
      </c>
      <c r="Y48" s="29" t="str">
        <f>IF(Y46&lt;&gt;"",IF(Program!Y49&lt;&gt;"","("&amp;Program!Y49&amp;")","("&amp;Program!Y$3&amp;")"),"")</f>
        <v/>
      </c>
      <c r="Z48" s="29" t="str">
        <f>IF(Z46&lt;&gt;"",IF(Program!Z49&lt;&gt;"","("&amp;Program!Z49&amp;")","("&amp;Program!Z$3&amp;")"),"")</f>
        <v/>
      </c>
      <c r="AA48" s="29" t="str">
        <f>IF(AA46&lt;&gt;"",IF(Program!AA49&lt;&gt;"","("&amp;Program!AA49&amp;")","("&amp;Program!AA$3&amp;")"),"")</f>
        <v/>
      </c>
      <c r="AB48" s="29" t="str">
        <f>IF(AB46&lt;&gt;"",IF(Program!AB49&lt;&gt;"","("&amp;Program!AB49&amp;")","("&amp;Program!AB$3&amp;")"),"")</f>
        <v/>
      </c>
      <c r="AC48" s="29" t="str">
        <f>IF(AC46&lt;&gt;"",IF(Program!AC49&lt;&gt;"","("&amp;Program!AC49&amp;")","("&amp;Program!AC$3&amp;")"),"")</f>
        <v/>
      </c>
      <c r="AD48" s="29" t="str">
        <f>IF(AD46&lt;&gt;"",IF(Program!AD49&lt;&gt;"","("&amp;Program!AD49&amp;")","("&amp;Program!AD$3&amp;")"),"")</f>
        <v/>
      </c>
      <c r="AE48" s="29" t="str">
        <f>IF(AE46&lt;&gt;"",IF(Program!AE49&lt;&gt;"","("&amp;Program!AE49&amp;")","("&amp;Program!AE$3&amp;")"),"")</f>
        <v/>
      </c>
      <c r="AF48" s="29" t="str">
        <f>IF(AF46&lt;&gt;"",IF(Program!AF49&lt;&gt;"","("&amp;Program!AF49&amp;")","("&amp;Program!AF$3&amp;")"),"")</f>
        <v/>
      </c>
      <c r="AG48" s="29" t="str">
        <f>IF(AG46&lt;&gt;"",IF(Program!AG49&lt;&gt;"","("&amp;Program!AG49&amp;")","("&amp;Program!AG$3&amp;")"),"")</f>
        <v/>
      </c>
      <c r="AH48" s="29" t="str">
        <f>IF(AH46&lt;&gt;"",IF(Program!AH49&lt;&gt;"","("&amp;Program!AH49&amp;")","("&amp;Program!AH$3&amp;")"),"")</f>
        <v/>
      </c>
      <c r="AI48" s="29" t="str">
        <f>IF(AI46&lt;&gt;"",IF(Program!AI49&lt;&gt;"","("&amp;Program!AI49&amp;")","("&amp;Program!AI$3&amp;")"),"")</f>
        <v/>
      </c>
      <c r="AJ48" s="29" t="str">
        <f>IF(AJ46&lt;&gt;"",IF(Program!AJ49&lt;&gt;"","("&amp;Program!AJ49&amp;")","("&amp;Program!AJ$3&amp;")"),"")</f>
        <v/>
      </c>
      <c r="AK48" s="29" t="str">
        <f>IF(AK46&lt;&gt;"",IF(Program!AK49&lt;&gt;"","("&amp;Program!AK49&amp;")","("&amp;Program!AK$3&amp;")"),"")</f>
        <v/>
      </c>
      <c r="AL48" s="29" t="str">
        <f>IF(AL46&lt;&gt;"",IF(Program!AL49&lt;&gt;"","("&amp;Program!AL49&amp;")","("&amp;Program!AL$3&amp;")"),"")</f>
        <v/>
      </c>
      <c r="AM48" s="29" t="str">
        <f>IF(AM46&lt;&gt;"",IF(Program!AM49&lt;&gt;"","("&amp;Program!AM49&amp;")","("&amp;Program!AM$3&amp;")"),"")</f>
        <v/>
      </c>
      <c r="AN48" s="29" t="str">
        <f>IF(AN46&lt;&gt;"",IF(Program!AN49&lt;&gt;"","("&amp;Program!AN49&amp;")","("&amp;Program!AN$3&amp;")"),"")</f>
        <v/>
      </c>
      <c r="AO48" s="29" t="str">
        <f>IF(AO46&lt;&gt;"",IF(Program!AO49&lt;&gt;"","("&amp;Program!AO49&amp;")","("&amp;Program!AO$3&amp;")"),"")</f>
        <v/>
      </c>
      <c r="AP48" s="29" t="str">
        <f>IF(AP46&lt;&gt;"",IF(Program!AP49&lt;&gt;"","("&amp;Program!AP49&amp;")","("&amp;Program!AP$3&amp;")"),"")</f>
        <v/>
      </c>
      <c r="AQ48" s="29" t="str">
        <f>IF(AQ46&lt;&gt;"",IF(Program!AQ49&lt;&gt;"","("&amp;Program!AQ49&amp;")","("&amp;Program!AQ$3&amp;")"),"")</f>
        <v/>
      </c>
      <c r="AR48" s="29" t="str">
        <f>IF(AR46&lt;&gt;"",IF(Program!AR49&lt;&gt;"","("&amp;Program!AR49&amp;")","("&amp;Program!AR$3&amp;")"),"")</f>
        <v/>
      </c>
      <c r="AS48" s="29" t="str">
        <f>IF(AS46&lt;&gt;"",IF(Program!AS49&lt;&gt;"","("&amp;Program!AS49&amp;")","("&amp;Program!AS$3&amp;")"),"")</f>
        <v>(8)</v>
      </c>
      <c r="AT48" s="29" t="str">
        <f>IF(AT46&lt;&gt;"",IF(Program!AT49&lt;&gt;"","("&amp;Program!AT49&amp;")","("&amp;Program!AT$3&amp;")"),"")</f>
        <v/>
      </c>
      <c r="AU48" s="29" t="str">
        <f>IF(AU46&lt;&gt;"",IF(Program!AU49&lt;&gt;"","("&amp;Program!AU49&amp;")","("&amp;Program!AU$3&amp;")"),"")</f>
        <v/>
      </c>
      <c r="AV48" s="29" t="str">
        <f>IF(AV46&lt;&gt;"",IF(Program!AV49&lt;&gt;"","("&amp;Program!AV49&amp;")","("&amp;Program!AV$3&amp;")"),"")</f>
        <v/>
      </c>
      <c r="AW48" s="29" t="str">
        <f>IF(AW46&lt;&gt;"",IF(Program!AW49&lt;&gt;"","("&amp;Program!AW49&amp;")","("&amp;Program!AW$3&amp;")"),"")</f>
        <v/>
      </c>
      <c r="AX48" s="29" t="str">
        <f>IF(AX46&lt;&gt;"",IF(Program!AX49&lt;&gt;"","("&amp;Program!AX49&amp;")","("&amp;Program!AX$3&amp;")"),"")</f>
        <v/>
      </c>
      <c r="AY48" s="29" t="str">
        <f>IF(AY46&lt;&gt;"",IF(Program!AY49&lt;&gt;"","("&amp;Program!AY49&amp;")","("&amp;Program!AY$3&amp;")"),"")</f>
        <v/>
      </c>
      <c r="AZ48" s="29" t="str">
        <f>IF(AZ46&lt;&gt;"",IF(Program!AZ49&lt;&gt;"","("&amp;Program!AZ49&amp;")","("&amp;Program!AZ$3&amp;")"),"")</f>
        <v/>
      </c>
      <c r="BA48" s="29" t="str">
        <f>IF(BA46&lt;&gt;"",IF(Program!BA49&lt;&gt;"","("&amp;Program!BA49&amp;")","("&amp;Program!BA$3&amp;")"),"")</f>
        <v/>
      </c>
      <c r="BB48" s="29" t="str">
        <f>IF(BB46&lt;&gt;"",IF(Program!BB49&lt;&gt;"","("&amp;Program!BB49&amp;")","("&amp;Program!BB$3&amp;")"),"")</f>
        <v/>
      </c>
      <c r="BC48" s="29" t="str">
        <f>IF(BC46&lt;&gt;"",IF(Program!BC49&lt;&gt;"","("&amp;Program!BC49&amp;")","("&amp;Program!BC$3&amp;")"),"")</f>
        <v/>
      </c>
      <c r="BD48" s="29" t="str">
        <f>IF(BD46&lt;&gt;"",IF(Program!BD49&lt;&gt;"","("&amp;Program!BD49&amp;")","("&amp;Program!BD$3&amp;")"),"")</f>
        <v/>
      </c>
      <c r="BE48" s="29" t="str">
        <f>IF(BE46&lt;&gt;"",IF(Program!BE49&lt;&gt;"","("&amp;Program!BE49&amp;")","("&amp;Program!BE$3&amp;")"),"")</f>
        <v/>
      </c>
    </row>
    <row r="49" spans="1:59">
      <c r="A49" s="394"/>
      <c r="B49" s="5">
        <v>0.375</v>
      </c>
      <c r="C49" s="6" t="str">
        <f t="shared" ref="C49:C93" si="63">CONCATENATE(BF49,BG49)</f>
        <v>İÇ 2-METRAJ VE KEŞİF BİLGİSİ/ (8)</v>
      </c>
      <c r="D49" s="9" t="str">
        <f>IF(IFERROR(SEARCH(Kişisel!$A$1,Program!D51),FALSE),D$2&amp;"-"&amp;Program!D50&amp;"/ ","")</f>
        <v/>
      </c>
      <c r="E49" s="9" t="str">
        <f>IF(IFERROR(SEARCH(Kişisel!$A$1,Program!E51),FALSE),E$2&amp;"-"&amp;Program!E50&amp;"/ ","")</f>
        <v/>
      </c>
      <c r="F49" s="9" t="str">
        <f>IF(IFERROR(SEARCH(Kişisel!$A$1,Program!F51),FALSE),F$2&amp;"-"&amp;Program!F50&amp;"/ ","")</f>
        <v/>
      </c>
      <c r="G49" s="9" t="str">
        <f>IF(IFERROR(SEARCH(Kişisel!$A$1,Program!G51),FALSE),G$2&amp;"-"&amp;Program!G50&amp;"/ ","")</f>
        <v/>
      </c>
      <c r="H49" s="9" t="str">
        <f>IF(IFERROR(SEARCH(Kişisel!$A$1,Program!H51),FALSE),H$2&amp;"-"&amp;Program!H50&amp;"/ ","")</f>
        <v/>
      </c>
      <c r="I49" s="9" t="str">
        <f>IF(IFERROR(SEARCH(Kişisel!$A$1,Program!I51),FALSE),I$2&amp;"-"&amp;Program!I50&amp;"/ ","")</f>
        <v/>
      </c>
      <c r="J49" s="9" t="str">
        <f>IF(IFERROR(SEARCH(Kişisel!$A$1,Program!J51),FALSE),J$2&amp;"-"&amp;Program!J50&amp;"/ ","")</f>
        <v/>
      </c>
      <c r="K49" s="9" t="str">
        <f>IF(IFERROR(SEARCH(Kişisel!$A$1,Program!K51),FALSE),K$2&amp;"-"&amp;Program!K50&amp;"/ ","")</f>
        <v/>
      </c>
      <c r="L49" s="9" t="str">
        <f>IF(IFERROR(SEARCH(Kişisel!$A$1,Program!L51),FALSE),L$2&amp;"-"&amp;Program!L50&amp;"/ ","")</f>
        <v/>
      </c>
      <c r="M49" s="9" t="str">
        <f>IF(IFERROR(SEARCH(Kişisel!$A$1,Program!M51),FALSE),M$2&amp;"-"&amp;Program!M50&amp;"/ ","")</f>
        <v/>
      </c>
      <c r="N49" s="9" t="str">
        <f>IF(IFERROR(SEARCH(Kişisel!$A$1,Program!N51),FALSE),N$2&amp;"-"&amp;Program!N50&amp;"/ ","")</f>
        <v/>
      </c>
      <c r="O49" s="9" t="str">
        <f>IF(IFERROR(SEARCH(Kişisel!$A$1,Program!O51),FALSE),O$2&amp;"-"&amp;Program!O50&amp;"/ ","")</f>
        <v/>
      </c>
      <c r="P49" s="9" t="str">
        <f>IF(IFERROR(SEARCH(Kişisel!$A$1,Program!P51),FALSE),P$2&amp;"-"&amp;Program!P50&amp;"/ ","")</f>
        <v/>
      </c>
      <c r="Q49" s="9" t="str">
        <f>IF(IFERROR(SEARCH(Kişisel!$A$1,Program!Q51),FALSE),Q$2&amp;"-"&amp;Program!Q50&amp;"/ ","")</f>
        <v/>
      </c>
      <c r="R49" s="9" t="str">
        <f>IF(IFERROR(SEARCH(Kişisel!$A$1,Program!R51),FALSE),R$2&amp;"-"&amp;Program!R50&amp;"/ ","")</f>
        <v/>
      </c>
      <c r="S49" s="9" t="str">
        <f>IF(IFERROR(SEARCH(Kişisel!$A$1,Program!S51),FALSE),S$2&amp;"-"&amp;Program!S50&amp;"/ ","")</f>
        <v/>
      </c>
      <c r="T49" s="9" t="str">
        <f>IF(IFERROR(SEARCH(Kişisel!$A$1,Program!T51),FALSE),T$2&amp;"-"&amp;Program!T50&amp;"/ ","")</f>
        <v/>
      </c>
      <c r="U49" s="9" t="str">
        <f>IF(IFERROR(SEARCH(Kişisel!$A$1,Program!U51),FALSE),U$2&amp;"-"&amp;Program!U50&amp;"/ ","")</f>
        <v/>
      </c>
      <c r="V49" s="9" t="str">
        <f>IF(IFERROR(SEARCH(Kişisel!$A$1,Program!V51),FALSE),V$2&amp;"-"&amp;Program!V50&amp;"/ ","")</f>
        <v/>
      </c>
      <c r="W49" s="9" t="str">
        <f>IF(IFERROR(SEARCH(Kişisel!$A$1,Program!W51),FALSE),W$2&amp;"-"&amp;Program!W50&amp;"/ ","")</f>
        <v/>
      </c>
      <c r="X49" s="9" t="str">
        <f>IF(IFERROR(SEARCH(Kişisel!$A$1,Program!X51),FALSE),X$2&amp;"-"&amp;Program!X50&amp;"/ ","")</f>
        <v/>
      </c>
      <c r="Y49" s="9" t="str">
        <f>IF(IFERROR(SEARCH(Kişisel!$A$1,Program!Y51),FALSE),Y$2&amp;"-"&amp;Program!Y50&amp;"/ ","")</f>
        <v/>
      </c>
      <c r="Z49" s="9" t="str">
        <f>IF(IFERROR(SEARCH(Kişisel!$A$1,Program!Z51),FALSE),Z$2&amp;"-"&amp;Program!Z50&amp;"/ ","")</f>
        <v/>
      </c>
      <c r="AA49" s="9" t="str">
        <f>IF(IFERROR(SEARCH(Kişisel!$A$1,Program!AA51),FALSE),AA$2&amp;"-"&amp;Program!AA50&amp;"/ ","")</f>
        <v/>
      </c>
      <c r="AB49" s="9" t="str">
        <f>IF(IFERROR(SEARCH(Kişisel!$A$1,Program!AB51),FALSE),AB$2&amp;"-"&amp;Program!AB50&amp;"/ ","")</f>
        <v/>
      </c>
      <c r="AC49" s="9" t="str">
        <f>IF(IFERROR(SEARCH(Kişisel!$A$1,Program!AC51),FALSE),AC$2&amp;"-"&amp;Program!AC50&amp;"/ ","")</f>
        <v/>
      </c>
      <c r="AD49" s="9" t="str">
        <f>IF(IFERROR(SEARCH(Kişisel!$A$1,Program!AD51),FALSE),AD$2&amp;"-"&amp;Program!AD50&amp;"/ ","")</f>
        <v/>
      </c>
      <c r="AE49" s="9" t="str">
        <f>IF(IFERROR(SEARCH(Kişisel!$A$1,Program!AE51),FALSE),AE$2&amp;"-"&amp;Program!AE50&amp;"/ ","")</f>
        <v/>
      </c>
      <c r="AF49" s="9" t="str">
        <f>IF(IFERROR(SEARCH(Kişisel!$A$1,Program!AF51),FALSE),AF$2&amp;"-"&amp;Program!AF50&amp;"/ ","")</f>
        <v/>
      </c>
      <c r="AG49" s="9" t="str">
        <f>IF(IFERROR(SEARCH(Kişisel!$A$1,Program!AG51),FALSE),AG$2&amp;"-"&amp;Program!AG50&amp;"/ ","")</f>
        <v/>
      </c>
      <c r="AH49" s="9" t="str">
        <f>IF(IFERROR(SEARCH(Kişisel!$A$1,Program!AH51),FALSE),AH$2&amp;"-"&amp;Program!AH50&amp;"/ ","")</f>
        <v/>
      </c>
      <c r="AI49" s="9" t="str">
        <f>IF(IFERROR(SEARCH(Kişisel!$A$1,Program!AI51),FALSE),AI$2&amp;"-"&amp;Program!AI50&amp;"/ ","")</f>
        <v/>
      </c>
      <c r="AJ49" s="9" t="str">
        <f>IF(IFERROR(SEARCH(Kişisel!$A$1,Program!AJ51),FALSE),AJ$2&amp;"-"&amp;Program!AJ50&amp;"/ ","")</f>
        <v/>
      </c>
      <c r="AK49" s="9" t="str">
        <f>IF(IFERROR(SEARCH(Kişisel!$A$1,Program!AK51),FALSE),AK$2&amp;"-"&amp;Program!AK50&amp;"/ ","")</f>
        <v/>
      </c>
      <c r="AL49" s="9" t="str">
        <f>IF(IFERROR(SEARCH(Kişisel!$A$1,Program!AL51),FALSE),AL$2&amp;"-"&amp;Program!AL50&amp;"/ ","")</f>
        <v/>
      </c>
      <c r="AM49" s="9" t="str">
        <f>IF(IFERROR(SEARCH(Kişisel!$A$1,Program!AM51),FALSE),AM$2&amp;"-"&amp;Program!AM50&amp;"/ ","")</f>
        <v/>
      </c>
      <c r="AN49" s="9" t="str">
        <f>IF(IFERROR(SEARCH(Kişisel!$A$1,Program!AN51),FALSE),AN$2&amp;"-"&amp;Program!AN50&amp;"/ ","")</f>
        <v/>
      </c>
      <c r="AO49" s="9" t="str">
        <f>IF(IFERROR(SEARCH(Kişisel!$A$1,Program!AO51),FALSE),AO$2&amp;"-"&amp;Program!AO50&amp;"/ ","")</f>
        <v/>
      </c>
      <c r="AP49" s="9" t="str">
        <f>IF(IFERROR(SEARCH(Kişisel!$A$1,Program!AP51),FALSE),AP$2&amp;"-"&amp;Program!AP50&amp;"/ ","")</f>
        <v/>
      </c>
      <c r="AQ49" s="9" t="str">
        <f>IF(IFERROR(SEARCH(Kişisel!$A$1,Program!AQ51),FALSE),AQ$2&amp;"-"&amp;Program!AQ50&amp;"/ ","")</f>
        <v/>
      </c>
      <c r="AR49" s="9" t="str">
        <f>IF(IFERROR(SEARCH(Kişisel!$A$1,Program!AR51),FALSE),AR$2&amp;"-"&amp;Program!AR50&amp;"/ ","")</f>
        <v/>
      </c>
      <c r="AS49" s="9" t="str">
        <f>IF(IFERROR(SEARCH(Kişisel!$A$1,Program!AS51),FALSE),AS$2&amp;"-"&amp;Program!AS50&amp;"/ ","")</f>
        <v xml:space="preserve">İÇ 2-METRAJ VE KEŞİF BİLGİSİ/ </v>
      </c>
      <c r="AT49" s="9" t="str">
        <f>IF(IFERROR(SEARCH(Kişisel!$A$1,Program!AT51),FALSE),AT$2&amp;"-"&amp;Program!AT50&amp;"/ ","")</f>
        <v/>
      </c>
      <c r="AU49" s="9" t="str">
        <f>IF(IFERROR(SEARCH(Kişisel!$A$1,Program!AU51),FALSE),AU$2&amp;"-"&amp;Program!AU50&amp;"/ ","")</f>
        <v/>
      </c>
      <c r="AV49" s="9" t="str">
        <f>IF(IFERROR(SEARCH(Kişisel!$A$1,Program!AV51),FALSE),AV$2&amp;"-"&amp;Program!AV50&amp;"/ ","")</f>
        <v/>
      </c>
      <c r="AW49" s="9" t="str">
        <f>IF(IFERROR(SEARCH(Kişisel!$A$1,Program!AW51),FALSE),AW$2&amp;"-"&amp;Program!AW50&amp;"/ ","")</f>
        <v/>
      </c>
      <c r="AX49" s="9" t="str">
        <f>IF(IFERROR(SEARCH(Kişisel!$A$1,Program!AX51),FALSE),AX$2&amp;"-"&amp;Program!AX50&amp;"/ ","")</f>
        <v/>
      </c>
      <c r="AY49" s="9" t="str">
        <f>IF(IFERROR(SEARCH(Kişisel!$A$1,Program!AY51),FALSE),AY$2&amp;"-"&amp;Program!AY50&amp;"/ ","")</f>
        <v/>
      </c>
      <c r="AZ49" s="9" t="str">
        <f>IF(IFERROR(SEARCH(Kişisel!$A$1,Program!AZ51),FALSE),AZ$2&amp;"-"&amp;Program!AZ50&amp;"/ ","")</f>
        <v/>
      </c>
      <c r="BA49" s="9" t="str">
        <f>IF(IFERROR(SEARCH(Kişisel!$A$1,Program!BA51),FALSE),BA$2&amp;"-"&amp;Program!BA50&amp;"/ ","")</f>
        <v/>
      </c>
      <c r="BB49" s="9" t="str">
        <f>IF(IFERROR(SEARCH(Kişisel!$A$1,Program!BB51),FALSE),BB$2&amp;"-"&amp;Program!BB50&amp;"/ ","")</f>
        <v/>
      </c>
      <c r="BC49" s="9" t="str">
        <f>IF(IFERROR(SEARCH(Kişisel!$A$1,Program!BC51),FALSE),BC$2&amp;"-"&amp;Program!BC50&amp;"/ ","")</f>
        <v/>
      </c>
      <c r="BD49" s="9" t="str">
        <f>IF(IFERROR(SEARCH(Kişisel!$A$1,Program!BD51),FALSE),BD$2&amp;"-"&amp;Program!BD50&amp;"/ ","")</f>
        <v/>
      </c>
      <c r="BE49" s="9" t="str">
        <f>IF(IFERROR(SEARCH(Kişisel!$A$1,Program!BE51),FALSE),BE$2&amp;"-"&amp;Program!BE50&amp;"/ ","")</f>
        <v/>
      </c>
      <c r="BF49" t="str">
        <f t="shared" ref="BF49" si="64">CONCATENATE(D49,D51,E49,E51,F49,F51,G49,G51,H49,H51,I49,I51,J49,J51,K49,K51,L49,L51,M49,M51,N49,N51,O49,O51,P49,P51,Q49,Q51,R49,R51,S49,S51,T49,T51,U49,U51,V49,V51,W49,W51,X49,X51,Y49,Y51,Z49,Z51,AA49,AA51,AB49,AB51,AC49,AC51,AD49,AD51,AE49,AE51,AF49,AF51,AG49,AG51,AH49,AH51,AI49,AI51,AJ49,AJ51,AK49,AK51,AL49,AL51,AM49,AM51,AN49,AN51,AO49,AO51,AP49,AP51,AQ49,AQ51)</f>
        <v/>
      </c>
      <c r="BG49" t="str">
        <f t="shared" ref="BG49" si="65">CONCATENATE(AR49,AR51,AS49,AS51,AT49,AT51,AU49,AU51,AV49,AV51,AW49,AW51,AX49,AX51,AY49,AY51,AZ49,AZ51,BA49,BA51,BB49,BB51,BC49,BC51,BD49,BD51,BE49,BE51)</f>
        <v>İÇ 2-METRAJ VE KEŞİF BİLGİSİ/ (8)</v>
      </c>
    </row>
    <row r="50" spans="1:59">
      <c r="A50" s="394"/>
      <c r="B50" s="5"/>
      <c r="C50" s="6" t="str">
        <f t="shared" si="63"/>
        <v/>
      </c>
      <c r="D50" t="str">
        <f>IF(AND(Program!D50&lt;&gt;"",OR(Kişisel!$C$1=Program!D52,AND(Program!D52="",Program!D$3=Kişisel!$C$1))),CONCATENATE(D$2,"-",Program!D50," "),"")</f>
        <v/>
      </c>
      <c r="E50" t="str">
        <f>IF(AND(Program!E50&lt;&gt;"",OR(Kişisel!$C$1=Program!E52,AND(Program!E52="",Program!E$3=Kişisel!$C$1))),CONCATENATE(E$2,"-",Program!E50," "),"")</f>
        <v/>
      </c>
      <c r="F50" t="str">
        <f>IF(AND(Program!F50&lt;&gt;"",OR(Kişisel!$C$1=Program!F52,AND(Program!F52="",Program!F$3=Kişisel!$C$1))),CONCATENATE(F$2,"-",Program!F50," "),"")</f>
        <v/>
      </c>
      <c r="G50" t="str">
        <f>IF(AND(Program!G50&lt;&gt;"",OR(Kişisel!$C$1=Program!G52,AND(Program!G52="",Program!G$3=Kişisel!$C$1))),CONCATENATE(G$2,"-",Program!G50," "),"")</f>
        <v/>
      </c>
      <c r="H50" t="str">
        <f>IF(AND(Program!H50&lt;&gt;"",OR(Kişisel!$C$1=Program!H52,AND(Program!H52="",Program!H$3=Kişisel!$C$1))),CONCATENATE(H$2,"-",Program!H50," "),"")</f>
        <v/>
      </c>
      <c r="I50" t="str">
        <f>IF(AND(Program!I50&lt;&gt;"",OR(Kişisel!$C$1=Program!I52,AND(Program!I52="",Program!I$3=Kişisel!$C$1))),CONCATENATE(I$2,"-",Program!I50," "),"")</f>
        <v/>
      </c>
      <c r="J50" t="str">
        <f>IF(AND(Program!J50&lt;&gt;"",OR(Kişisel!$C$1=Program!J52,AND(Program!J52="",Program!J$3=Kişisel!$C$1))),CONCATENATE(J$2,"-",Program!J50," "),"")</f>
        <v/>
      </c>
      <c r="K50" t="str">
        <f>IF(AND(Program!K50&lt;&gt;"",OR(Kişisel!$C$1=Program!K52,AND(Program!K52="",Program!K$3=Kişisel!$C$1))),CONCATENATE(K$2,"-",Program!K50," "),"")</f>
        <v/>
      </c>
      <c r="L50" t="str">
        <f>IF(AND(Program!L50&lt;&gt;"",OR(Kişisel!$C$1=Program!L52,AND(Program!L52="",Program!L$3=Kişisel!$C$1))),CONCATENATE(L$2,"-",Program!L50," "),"")</f>
        <v/>
      </c>
      <c r="M50" t="str">
        <f>IF(AND(Program!M50&lt;&gt;"",OR(Kişisel!$C$1=Program!M52,AND(Program!M52="",Program!M$3=Kişisel!$C$1))),CONCATENATE(M$2,"-",Program!M50," "),"")</f>
        <v/>
      </c>
      <c r="N50" t="str">
        <f>IF(AND(Program!N50&lt;&gt;"",OR(Kişisel!$C$1=Program!N52,AND(Program!N52="",Program!N$3=Kişisel!$C$1))),CONCATENATE(N$2,"-",Program!N50," "),"")</f>
        <v/>
      </c>
      <c r="O50" t="str">
        <f>IF(AND(Program!O50&lt;&gt;"",OR(Kişisel!$C$1=Program!O52,AND(Program!O52="",Program!O$3=Kişisel!$C$1))),CONCATENATE(O$2,"-",Program!O50," "),"")</f>
        <v/>
      </c>
      <c r="P50" t="str">
        <f>IF(AND(Program!P50&lt;&gt;"",OR(Kişisel!$C$1=Program!P52,AND(Program!P52="",Program!P$3=Kişisel!$C$1))),CONCATENATE(P$2,"-",Program!P50," "),"")</f>
        <v/>
      </c>
      <c r="Q50" t="str">
        <f>IF(AND(Program!Q50&lt;&gt;"",OR(Kişisel!$C$1=Program!Q52,AND(Program!Q52="",Program!Q$3=Kişisel!$C$1))),CONCATENATE(Q$2,"-",Program!Q50," "),"")</f>
        <v/>
      </c>
      <c r="R50" t="str">
        <f>IF(AND(Program!R50&lt;&gt;"",OR(Kişisel!$C$1=Program!R52,AND(Program!R52="",Program!R$3=Kişisel!$C$1))),CONCATENATE(R$2,"-",Program!R50," "),"")</f>
        <v/>
      </c>
      <c r="S50" t="str">
        <f>IF(AND(Program!S50&lt;&gt;"",OR(Kişisel!$C$1=Program!S52,AND(Program!S52="",Program!S$3=Kişisel!$C$1))),CONCATENATE(S$2,"-",Program!S50," "),"")</f>
        <v/>
      </c>
      <c r="T50" t="str">
        <f>IF(AND(Program!T50&lt;&gt;"",OR(Kişisel!$C$1=Program!T52,AND(Program!T52="",Program!T$3=Kişisel!$C$1))),CONCATENATE(T$2,"-",Program!T50," "),"")</f>
        <v/>
      </c>
      <c r="U50" t="str">
        <f>IF(AND(Program!U50&lt;&gt;"",OR(Kişisel!$C$1=Program!U52,AND(Program!U52="",Program!U$3=Kişisel!$C$1))),CONCATENATE(U$2,"-",Program!U50," "),"")</f>
        <v/>
      </c>
      <c r="V50" t="str">
        <f>IF(AND(Program!V50&lt;&gt;"",OR(Kişisel!$C$1=Program!V52,AND(Program!V52="",Program!V$3=Kişisel!$C$1))),CONCATENATE(V$2,"-",Program!V50," "),"")</f>
        <v/>
      </c>
      <c r="W50" t="str">
        <f>IF(AND(Program!W50&lt;&gt;"",OR(Kişisel!$C$1=Program!W52,AND(Program!W52="",Program!W$3=Kişisel!$C$1))),CONCATENATE(W$2,"-",Program!W50," "),"")</f>
        <v/>
      </c>
      <c r="X50" t="str">
        <f>IF(AND(Program!X50&lt;&gt;"",OR(Kişisel!$C$1=Program!X52,AND(Program!X52="",Program!X$3=Kişisel!$C$1))),CONCATENATE(X$2,"-",Program!X50," "),"")</f>
        <v/>
      </c>
      <c r="Y50" t="str">
        <f>IF(AND(Program!Y50&lt;&gt;"",OR(Kişisel!$C$1=Program!Y52,AND(Program!Y52="",Program!Y$3=Kişisel!$C$1))),CONCATENATE(Y$2,"-",Program!Y50," "),"")</f>
        <v/>
      </c>
      <c r="Z50" t="str">
        <f>IF(AND(Program!Z50&lt;&gt;"",OR(Kişisel!$C$1=Program!Z52,AND(Program!Z52="",Program!Z$3=Kişisel!$C$1))),CONCATENATE(Z$2,"-",Program!Z50," "),"")</f>
        <v/>
      </c>
      <c r="AA50" t="str">
        <f>IF(AND(Program!AA50&lt;&gt;"",OR(Kişisel!$C$1=Program!AA52,AND(Program!AA52="",Program!AA$3=Kişisel!$C$1))),CONCATENATE(AA$2,"-",Program!AA50," "),"")</f>
        <v/>
      </c>
      <c r="AB50" t="str">
        <f>IF(AND(Program!AB50&lt;&gt;"",OR(Kişisel!$C$1=Program!AB52,AND(Program!AB52="",Program!AB$3=Kişisel!$C$1))),CONCATENATE(AB$2,"-",Program!AB50," "),"")</f>
        <v/>
      </c>
      <c r="AC50" t="str">
        <f>IF(AND(Program!AC50&lt;&gt;"",OR(Kişisel!$C$1=Program!AC52,AND(Program!AC52="",Program!AC$3=Kişisel!$C$1))),CONCATENATE(AC$2,"-",Program!AC50," "),"")</f>
        <v/>
      </c>
      <c r="AD50" s="9" t="str">
        <f>IF(IFERROR(SEARCH(Kişisel!$A$1,Program!AD52),FALSE),AD$2&amp;"-"&amp;Program!AD51&amp;"/ ","")</f>
        <v/>
      </c>
      <c r="AE50" t="str">
        <f>IF(AND(Program!AE50&lt;&gt;"",OR(Kişisel!$C$1=Program!AE52,AND(Program!AE52="",Program!AE$3=Kişisel!$C$1))),CONCATENATE(AE$2,"-",Program!AE50," "),"")</f>
        <v/>
      </c>
      <c r="AF50" t="str">
        <f>IF(AND(Program!AF50&lt;&gt;"",OR(Kişisel!$C$1=Program!AF52,AND(Program!AF52="",Program!AF$3=Kişisel!$C$1))),CONCATENATE(AF$2,"-",Program!AF50," "),"")</f>
        <v/>
      </c>
      <c r="AG50" t="str">
        <f>IF(AND(Program!AG50&lt;&gt;"",OR(Kişisel!$C$1=Program!AG52,AND(Program!AG52="",Program!AG$3=Kişisel!$C$1))),CONCATENATE(AG$2,"-",Program!AG50," "),"")</f>
        <v/>
      </c>
      <c r="AH50" t="str">
        <f>IF(AND(Program!AH50&lt;&gt;"",OR(Kişisel!$C$1=Program!AH52,AND(Program!AH52="",Program!AH$3=Kişisel!$C$1))),CONCATENATE(AH$2,"-",Program!AH50," "),"")</f>
        <v/>
      </c>
      <c r="AI50" t="str">
        <f>IF(AND(Program!AI50&lt;&gt;"",OR(Kişisel!$C$1=Program!AI52,AND(Program!AI52="",Program!AI$3=Kişisel!$C$1))),CONCATENATE(AI$2,"-",Program!AI50," "),"")</f>
        <v/>
      </c>
      <c r="AJ50" t="str">
        <f>IF(AND(Program!AJ50&lt;&gt;"",OR(Kişisel!$C$1=Program!AJ52,AND(Program!AJ52="",Program!AJ$3=Kişisel!$C$1))),CONCATENATE(AJ$2,"-",Program!AJ50," "),"")</f>
        <v/>
      </c>
      <c r="AK50" t="str">
        <f>IF(AND(Program!AK50&lt;&gt;"",OR(Kişisel!$C$1=Program!AK52,AND(Program!AK52="",Program!AK$3=Kişisel!$C$1))),CONCATENATE(AK$2,"-",Program!AK50," "),"")</f>
        <v/>
      </c>
      <c r="AL50" t="str">
        <f>IF(AND(Program!AL50&lt;&gt;"",OR(Kişisel!$C$1=Program!AL52,AND(Program!AL52="",Program!AL$3=Kişisel!$C$1))),CONCATENATE(AL$2,"-",Program!AL50," "),"")</f>
        <v/>
      </c>
      <c r="AM50" t="str">
        <f>IF(AND(Program!AM50&lt;&gt;"",OR(Kişisel!$C$1=Program!AM52,AND(Program!AM52="",Program!AM$3=Kişisel!$C$1))),CONCATENATE(AM$2,"-",Program!AM50," "),"")</f>
        <v/>
      </c>
      <c r="AN50" t="str">
        <f>IF(AND(Program!AN50&lt;&gt;"",OR(Kişisel!$C$1=Program!AN52,AND(Program!AN52="",Program!AN$3=Kişisel!$C$1))),CONCATENATE(AN$2,"-",Program!AN50," "),"")</f>
        <v/>
      </c>
      <c r="AO50" t="str">
        <f>IF(AND(Program!AO50&lt;&gt;"",OR(Kişisel!$C$1=Program!AO52,AND(Program!AO52="",Program!AO$3=Kişisel!$C$1))),CONCATENATE(AO$2,"-",Program!AO50," "),"")</f>
        <v/>
      </c>
      <c r="AP50" t="str">
        <f>IF(AND(Program!AP50&lt;&gt;"",OR(Kişisel!$C$1=Program!AP52,AND(Program!AP52="",Program!AP$3=Kişisel!$C$1))),CONCATENATE(AP$2,"-",Program!AP50," "),"")</f>
        <v/>
      </c>
      <c r="AQ50" t="str">
        <f>IF(AND(Program!AQ50&lt;&gt;"",OR(Kişisel!$C$1=Program!AQ52,AND(Program!AQ52="",Program!AQ$3=Kişisel!$C$1))),CONCATENATE(AQ$2,"-",Program!AQ50," "),"")</f>
        <v/>
      </c>
      <c r="AR50" t="str">
        <f>IF(AND(Program!AR50&lt;&gt;"",OR(Kişisel!$C$1=Program!AR52,AND(Program!AR52="",Program!AR$3=Kişisel!$C$1))),CONCATENATE(AR$2,"-",Program!AR50," "),"")</f>
        <v/>
      </c>
      <c r="AS50" t="str">
        <f>IF(AND(Program!AS50&lt;&gt;"",OR(Kişisel!$C$1=Program!AS52,AND(Program!AS52="",Program!AS$3=Kişisel!$C$1))),CONCATENATE(AS$2,"-",Program!AS50," "),"")</f>
        <v/>
      </c>
      <c r="AT50" t="str">
        <f>IF(AND(Program!AT50&lt;&gt;"",OR(Kişisel!$C$1=Program!AT52,AND(Program!AT52="",Program!AT$3=Kişisel!$C$1))),CONCATENATE(AT$2,"-",Program!AT50," "),"")</f>
        <v/>
      </c>
      <c r="AU50" t="str">
        <f>IF(AND(Program!AU50&lt;&gt;"",OR(Kişisel!$C$1=Program!AU52,AND(Program!AU52="",Program!AU$3=Kişisel!$C$1))),CONCATENATE(AU$2,"-",Program!AU50," "),"")</f>
        <v/>
      </c>
      <c r="AV50" t="str">
        <f>IF(AND(Program!AV50&lt;&gt;"",OR(Kişisel!$C$1=Program!AV52,AND(Program!AV52="",Program!AV$3=Kişisel!$C$1))),CONCATENATE(AV$2,"-",Program!AV50," "),"")</f>
        <v/>
      </c>
      <c r="AW50" t="str">
        <f>IF(AND(Program!AW50&lt;&gt;"",OR(Kişisel!$C$1=Program!AW52,AND(Program!AW52="",Program!AW$3=Kişisel!$C$1))),CONCATENATE(AW$2,"-",Program!AW50," "),"")</f>
        <v/>
      </c>
      <c r="AX50" t="str">
        <f>IF(AND(Program!AX50&lt;&gt;"",OR(Kişisel!$C$1=Program!AX52,AND(Program!AX52="",Program!AX$3=Kişisel!$C$1))),CONCATENATE(AX$2,"-",Program!AX50," "),"")</f>
        <v/>
      </c>
      <c r="AY50" t="str">
        <f>IF(AND(Program!AY50&lt;&gt;"",OR(Kişisel!$C$1=Program!AY52,AND(Program!AY52="",Program!AY$3=Kişisel!$C$1))),CONCATENATE(AY$2,"-",Program!AY50," "),"")</f>
        <v/>
      </c>
      <c r="AZ50" t="str">
        <f>IF(AND(Program!AZ50&lt;&gt;"",OR(Kişisel!$C$1=Program!AZ52,AND(Program!AZ52="",Program!AZ$3=Kişisel!$C$1))),CONCATENATE(AZ$2,"-",Program!AZ50," "),"")</f>
        <v/>
      </c>
      <c r="BA50" t="str">
        <f>IF(AND(Program!BA50&lt;&gt;"",OR(Kişisel!$C$1=Program!BA52,AND(Program!BA52="",Program!BA$3=Kişisel!$C$1))),CONCATENATE(BA$2,"-",Program!BA50," "),"")</f>
        <v/>
      </c>
      <c r="BB50" t="str">
        <f>IF(AND(Program!BB50&lt;&gt;"",OR(Kişisel!$C$1=Program!BB52,AND(Program!BB52="",Program!BB$3=Kişisel!$C$1))),CONCATENATE(BB$2,"-",Program!BB50," "),"")</f>
        <v/>
      </c>
      <c r="BC50" t="str">
        <f>IF(AND(Program!BC50&lt;&gt;"",OR(Kişisel!$C$1=Program!BC52,AND(Program!BC52="",Program!BC$3=Kişisel!$C$1))),CONCATENATE(BC$2,"-",Program!BC50," "),"")</f>
        <v/>
      </c>
      <c r="BD50" t="str">
        <f>IF(AND(Program!BD50&lt;&gt;"",OR(Kişisel!$C$1=Program!BD52,AND(Program!BD52="",Program!BD$3=Kişisel!$C$1))),CONCATENATE(BD$2,"-",Program!BD50," "),"")</f>
        <v/>
      </c>
      <c r="BE50" t="str">
        <f>IF(AND(Program!BE50&lt;&gt;"",OR(Kişisel!$C$1=Program!BE52,AND(Program!BE52="",Program!BE$3=Kişisel!$C$1))),CONCATENATE(BE$2,"-",Program!BE50," "),"")</f>
        <v/>
      </c>
      <c r="BF50" t="str">
        <f t="shared" ref="BF50" si="66">CONCATENATE(D50,E50,F50,G50,H50,I50,J50,K50,L50,M50,N50,O50,P50,Q50,R50,S50,T50,U50,V50,W50,X50,Y50,Z50,AA50,AB50,AC50,AD50,AE50,AF50,AG50,AH50,AI50,AJ50,AK50,AL50,AM50,AN50,AO50,AP50,AQ50,)</f>
        <v/>
      </c>
      <c r="BG50" t="str">
        <f t="shared" ref="BG50" si="67">CONCATENATE(AR50,AS50,AT50,AU50,AV50,AW50,AX50,AY50,AZ50,BA50,BB50,BC50,BD50,BE50)</f>
        <v/>
      </c>
    </row>
    <row r="51" spans="1:59">
      <c r="A51" s="394"/>
      <c r="B51" s="5"/>
      <c r="D51" s="29" t="str">
        <f>IF(D49&lt;&gt;"",IF(Program!D52&lt;&gt;"","("&amp;Program!D52&amp;")","("&amp;Program!D$3&amp;")"),"")</f>
        <v/>
      </c>
      <c r="E51" s="29" t="str">
        <f>IF(E49&lt;&gt;"",IF(Program!E52&lt;&gt;"","("&amp;Program!E52&amp;")","("&amp;Program!E$3&amp;")"),"")</f>
        <v/>
      </c>
      <c r="F51" s="29" t="str">
        <f>IF(F49&lt;&gt;"",IF(Program!F52&lt;&gt;"","("&amp;Program!F52&amp;")","("&amp;Program!F$3&amp;")"),"")</f>
        <v/>
      </c>
      <c r="G51" s="29" t="str">
        <f>IF(G49&lt;&gt;"",IF(Program!G52&lt;&gt;"","("&amp;Program!G52&amp;")","("&amp;Program!G$3&amp;")"),"")</f>
        <v/>
      </c>
      <c r="H51" s="29" t="str">
        <f>IF(H49&lt;&gt;"",IF(Program!H52&lt;&gt;"","("&amp;Program!H52&amp;")","("&amp;Program!H$3&amp;")"),"")</f>
        <v/>
      </c>
      <c r="I51" s="29" t="str">
        <f>IF(I49&lt;&gt;"",IF(Program!I52&lt;&gt;"","("&amp;Program!I52&amp;")","("&amp;Program!I$3&amp;")"),"")</f>
        <v/>
      </c>
      <c r="J51" s="29" t="str">
        <f>IF(J49&lt;&gt;"",IF(Program!J52&lt;&gt;"","("&amp;Program!J52&amp;")","("&amp;Program!J$3&amp;")"),"")</f>
        <v/>
      </c>
      <c r="K51" s="29" t="str">
        <f>IF(K49&lt;&gt;"",IF(Program!K52&lt;&gt;"","("&amp;Program!K52&amp;")","("&amp;Program!K$3&amp;")"),"")</f>
        <v/>
      </c>
      <c r="L51" s="29" t="str">
        <f>IF(L49&lt;&gt;"",IF(Program!L52&lt;&gt;"","("&amp;Program!L52&amp;")","("&amp;Program!L$3&amp;")"),"")</f>
        <v/>
      </c>
      <c r="M51" s="29" t="str">
        <f>IF(M49&lt;&gt;"",IF(Program!M52&lt;&gt;"","("&amp;Program!M52&amp;")","("&amp;Program!M$3&amp;")"),"")</f>
        <v/>
      </c>
      <c r="N51" s="29" t="str">
        <f>IF(N49&lt;&gt;"",IF(Program!N52&lt;&gt;"","("&amp;Program!N52&amp;")","("&amp;Program!N$3&amp;")"),"")</f>
        <v/>
      </c>
      <c r="O51" s="29" t="str">
        <f>IF(O49&lt;&gt;"",IF(Program!O52&lt;&gt;"","("&amp;Program!O52&amp;")","("&amp;Program!O$3&amp;")"),"")</f>
        <v/>
      </c>
      <c r="P51" s="29" t="str">
        <f>IF(P49&lt;&gt;"",IF(Program!P52&lt;&gt;"","("&amp;Program!P52&amp;")","("&amp;Program!P$3&amp;")"),"")</f>
        <v/>
      </c>
      <c r="Q51" s="29" t="str">
        <f>IF(Q49&lt;&gt;"",IF(Program!Q52&lt;&gt;"","("&amp;Program!Q52&amp;")","("&amp;Program!Q$3&amp;")"),"")</f>
        <v/>
      </c>
      <c r="R51" s="29" t="str">
        <f>IF(R49&lt;&gt;"",IF(Program!R52&lt;&gt;"","("&amp;Program!R52&amp;")","("&amp;Program!R$3&amp;")"),"")</f>
        <v/>
      </c>
      <c r="S51" s="29" t="str">
        <f>IF(S49&lt;&gt;"",IF(Program!S52&lt;&gt;"","("&amp;Program!S52&amp;")","("&amp;Program!S$3&amp;")"),"")</f>
        <v/>
      </c>
      <c r="T51" s="29" t="str">
        <f>IF(T49&lt;&gt;"",IF(Program!T52&lt;&gt;"","("&amp;Program!T52&amp;")","("&amp;Program!T$3&amp;")"),"")</f>
        <v/>
      </c>
      <c r="U51" s="29" t="str">
        <f>IF(U49&lt;&gt;"",IF(Program!U52&lt;&gt;"","("&amp;Program!U52&amp;")","("&amp;Program!U$3&amp;")"),"")</f>
        <v/>
      </c>
      <c r="V51" s="29" t="str">
        <f>IF(V49&lt;&gt;"",IF(Program!V52&lt;&gt;"","("&amp;Program!V52&amp;")","("&amp;Program!V$3&amp;")"),"")</f>
        <v/>
      </c>
      <c r="W51" s="29" t="str">
        <f>IF(W49&lt;&gt;"",IF(Program!W52&lt;&gt;"","("&amp;Program!W52&amp;")","("&amp;Program!W$3&amp;")"),"")</f>
        <v/>
      </c>
      <c r="X51" s="29" t="str">
        <f>IF(X49&lt;&gt;"",IF(Program!X52&lt;&gt;"","("&amp;Program!X52&amp;")","("&amp;Program!X$3&amp;")"),"")</f>
        <v/>
      </c>
      <c r="Y51" s="29" t="str">
        <f>IF(Y49&lt;&gt;"",IF(Program!Y52&lt;&gt;"","("&amp;Program!Y52&amp;")","("&amp;Program!Y$3&amp;")"),"")</f>
        <v/>
      </c>
      <c r="Z51" s="29" t="str">
        <f>IF(Z49&lt;&gt;"",IF(Program!Z52&lt;&gt;"","("&amp;Program!Z52&amp;")","("&amp;Program!Z$3&amp;")"),"")</f>
        <v/>
      </c>
      <c r="AA51" s="29" t="str">
        <f>IF(AA49&lt;&gt;"",IF(Program!AA52&lt;&gt;"","("&amp;Program!AA52&amp;")","("&amp;Program!AA$3&amp;")"),"")</f>
        <v/>
      </c>
      <c r="AB51" s="29" t="str">
        <f>IF(AB49&lt;&gt;"",IF(Program!AB52&lt;&gt;"","("&amp;Program!AB52&amp;")","("&amp;Program!AB$3&amp;")"),"")</f>
        <v/>
      </c>
      <c r="AC51" s="29" t="str">
        <f>IF(AC49&lt;&gt;"",IF(Program!AC52&lt;&gt;"","("&amp;Program!AC52&amp;")","("&amp;Program!AC$3&amp;")"),"")</f>
        <v/>
      </c>
      <c r="AD51" s="9" t="str">
        <f>IF(IFERROR(SEARCH(Kişisel!$A$1,Program!AD53),FALSE),AD$2&amp;"-"&amp;Program!AD52&amp;"/ ","")</f>
        <v/>
      </c>
      <c r="AE51" s="29" t="str">
        <f>IF(AE49&lt;&gt;"",IF(Program!AE52&lt;&gt;"","("&amp;Program!AE52&amp;")","("&amp;Program!AE$3&amp;")"),"")</f>
        <v/>
      </c>
      <c r="AF51" s="29" t="str">
        <f>IF(AF49&lt;&gt;"",IF(Program!AF52&lt;&gt;"","("&amp;Program!AF52&amp;")","("&amp;Program!AF$3&amp;")"),"")</f>
        <v/>
      </c>
      <c r="AG51" s="29" t="str">
        <f>IF(AG49&lt;&gt;"",IF(Program!AG52&lt;&gt;"","("&amp;Program!AG52&amp;")","("&amp;Program!AG$3&amp;")"),"")</f>
        <v/>
      </c>
      <c r="AH51" s="29" t="str">
        <f>IF(AH49&lt;&gt;"",IF(Program!AH52&lt;&gt;"","("&amp;Program!AH52&amp;")","("&amp;Program!AH$3&amp;")"),"")</f>
        <v/>
      </c>
      <c r="AI51" s="29" t="str">
        <f>IF(AI49&lt;&gt;"",IF(Program!AI52&lt;&gt;"","("&amp;Program!AI52&amp;")","("&amp;Program!AI$3&amp;")"),"")</f>
        <v/>
      </c>
      <c r="AJ51" s="29" t="str">
        <f>IF(AJ49&lt;&gt;"",IF(Program!AJ52&lt;&gt;"","("&amp;Program!AJ52&amp;")","("&amp;Program!AJ$3&amp;")"),"")</f>
        <v/>
      </c>
      <c r="AK51" s="29" t="str">
        <f>IF(AK49&lt;&gt;"",IF(Program!AK52&lt;&gt;"","("&amp;Program!AK52&amp;")","("&amp;Program!AK$3&amp;")"),"")</f>
        <v/>
      </c>
      <c r="AL51" s="29" t="str">
        <f>IF(AL49&lt;&gt;"",IF(Program!AL52&lt;&gt;"","("&amp;Program!AL52&amp;")","("&amp;Program!AL$3&amp;")"),"")</f>
        <v/>
      </c>
      <c r="AM51" s="29" t="str">
        <f>IF(AM49&lt;&gt;"",IF(Program!AM52&lt;&gt;"","("&amp;Program!AM52&amp;")","("&amp;Program!AM$3&amp;")"),"")</f>
        <v/>
      </c>
      <c r="AN51" s="29" t="str">
        <f>IF(AN49&lt;&gt;"",IF(Program!AN52&lt;&gt;"","("&amp;Program!AN52&amp;")","("&amp;Program!AN$3&amp;")"),"")</f>
        <v/>
      </c>
      <c r="AO51" s="29" t="str">
        <f>IF(AO49&lt;&gt;"",IF(Program!AO52&lt;&gt;"","("&amp;Program!AO52&amp;")","("&amp;Program!AO$3&amp;")"),"")</f>
        <v/>
      </c>
      <c r="AP51" s="29" t="str">
        <f>IF(AP49&lt;&gt;"",IF(Program!AP52&lt;&gt;"","("&amp;Program!AP52&amp;")","("&amp;Program!AP$3&amp;")"),"")</f>
        <v/>
      </c>
      <c r="AQ51" s="29" t="str">
        <f>IF(AQ49&lt;&gt;"",IF(Program!AQ52&lt;&gt;"","("&amp;Program!AQ52&amp;")","("&amp;Program!AQ$3&amp;")"),"")</f>
        <v/>
      </c>
      <c r="AR51" s="29" t="str">
        <f>IF(AR49&lt;&gt;"",IF(Program!AR52&lt;&gt;"","("&amp;Program!AR52&amp;")","("&amp;Program!AR$3&amp;")"),"")</f>
        <v/>
      </c>
      <c r="AS51" s="29" t="str">
        <f>IF(AS49&lt;&gt;"",IF(Program!AS52&lt;&gt;"","("&amp;Program!AS52&amp;")","("&amp;Program!AS$3&amp;")"),"")</f>
        <v>(8)</v>
      </c>
      <c r="AT51" s="29" t="str">
        <f>IF(AT49&lt;&gt;"",IF(Program!AT52&lt;&gt;"","("&amp;Program!AT52&amp;")","("&amp;Program!AT$3&amp;")"),"")</f>
        <v/>
      </c>
      <c r="AU51" s="29" t="str">
        <f>IF(AU49&lt;&gt;"",IF(Program!AU52&lt;&gt;"","("&amp;Program!AU52&amp;")","("&amp;Program!AU$3&amp;")"),"")</f>
        <v/>
      </c>
      <c r="AV51" s="29" t="str">
        <f>IF(AV49&lt;&gt;"",IF(Program!AV52&lt;&gt;"","("&amp;Program!AV52&amp;")","("&amp;Program!AV$3&amp;")"),"")</f>
        <v/>
      </c>
      <c r="AW51" s="29" t="str">
        <f>IF(AW49&lt;&gt;"",IF(Program!AW52&lt;&gt;"","("&amp;Program!AW52&amp;")","("&amp;Program!AW$3&amp;")"),"")</f>
        <v/>
      </c>
      <c r="AX51" s="29" t="str">
        <f>IF(AX49&lt;&gt;"",IF(Program!AX52&lt;&gt;"","("&amp;Program!AX52&amp;")","("&amp;Program!AX$3&amp;")"),"")</f>
        <v/>
      </c>
      <c r="AY51" s="29" t="str">
        <f>IF(AY49&lt;&gt;"",IF(Program!AY52&lt;&gt;"","("&amp;Program!AY52&amp;")","("&amp;Program!AY$3&amp;")"),"")</f>
        <v/>
      </c>
      <c r="AZ51" s="29" t="str">
        <f>IF(AZ49&lt;&gt;"",IF(Program!AZ52&lt;&gt;"","("&amp;Program!AZ52&amp;")","("&amp;Program!AZ$3&amp;")"),"")</f>
        <v/>
      </c>
      <c r="BA51" s="29" t="str">
        <f>IF(BA49&lt;&gt;"",IF(Program!BA52&lt;&gt;"","("&amp;Program!BA52&amp;")","("&amp;Program!BA$3&amp;")"),"")</f>
        <v/>
      </c>
      <c r="BB51" s="29" t="str">
        <f>IF(BB49&lt;&gt;"",IF(Program!BB52&lt;&gt;"","("&amp;Program!BB52&amp;")","("&amp;Program!BB$3&amp;")"),"")</f>
        <v/>
      </c>
      <c r="BC51" s="29" t="str">
        <f>IF(BC49&lt;&gt;"",IF(Program!BC52&lt;&gt;"","("&amp;Program!BC52&amp;")","("&amp;Program!BC$3&amp;")"),"")</f>
        <v/>
      </c>
      <c r="BD51" s="29" t="str">
        <f>IF(BD49&lt;&gt;"",IF(Program!BD52&lt;&gt;"","("&amp;Program!BD52&amp;")","("&amp;Program!BD$3&amp;")"),"")</f>
        <v/>
      </c>
      <c r="BE51" s="29" t="str">
        <f>IF(BE49&lt;&gt;"",IF(Program!BE52&lt;&gt;"","("&amp;Program!BE52&amp;")","("&amp;Program!BE$3&amp;")"),"")</f>
        <v/>
      </c>
    </row>
    <row r="52" spans="1:59" s="94" customFormat="1">
      <c r="A52" s="394"/>
      <c r="B52" s="92">
        <v>0.41666666666666702</v>
      </c>
      <c r="C52" s="6" t="str">
        <f t="shared" ref="C52:C96" si="68">CONCATENATE(BF52,BG52)</f>
        <v>İÇ 2-METRAJ VE KEŞİF BİLGİSİ/ (8)</v>
      </c>
      <c r="D52" s="93" t="str">
        <f>IF(IFERROR(SEARCH(Kişisel!$A$1,Program!D54),FALSE),D$2&amp;"-"&amp;Program!D53&amp;"/ ","")</f>
        <v/>
      </c>
      <c r="E52" s="93" t="str">
        <f>IF(IFERROR(SEARCH(Kişisel!$A$1,Program!E54),FALSE),E$2&amp;"-"&amp;Program!E53&amp;"/ ","")</f>
        <v/>
      </c>
      <c r="F52" s="93" t="str">
        <f>IF(IFERROR(SEARCH(Kişisel!$A$1,Program!F54),FALSE),F$2&amp;"-"&amp;Program!F53&amp;"/ ","")</f>
        <v/>
      </c>
      <c r="G52" s="93" t="str">
        <f>IF(IFERROR(SEARCH(Kişisel!$A$1,Program!G54),FALSE),G$2&amp;"-"&amp;Program!G53&amp;"/ ","")</f>
        <v/>
      </c>
      <c r="H52" s="93" t="str">
        <f>IF(IFERROR(SEARCH(Kişisel!$A$1,Program!H54),FALSE),H$2&amp;"-"&amp;Program!H53&amp;"/ ","")</f>
        <v/>
      </c>
      <c r="I52" s="93" t="str">
        <f>IF(IFERROR(SEARCH(Kişisel!$A$1,Program!I54),FALSE),I$2&amp;"-"&amp;Program!I53&amp;"/ ","")</f>
        <v/>
      </c>
      <c r="J52" s="93" t="str">
        <f>IF(IFERROR(SEARCH(Kişisel!$A$1,Program!J54),FALSE),J$2&amp;"-"&amp;Program!J53&amp;"/ ","")</f>
        <v/>
      </c>
      <c r="K52" s="93" t="str">
        <f>IF(IFERROR(SEARCH(Kişisel!$A$1,Program!K54),FALSE),K$2&amp;"-"&amp;Program!K53&amp;"/ ","")</f>
        <v/>
      </c>
      <c r="L52" s="93" t="str">
        <f>IF(IFERROR(SEARCH(Kişisel!$A$1,Program!L54),FALSE),L$2&amp;"-"&amp;Program!L53&amp;"/ ","")</f>
        <v/>
      </c>
      <c r="M52" s="93" t="str">
        <f>IF(IFERROR(SEARCH(Kişisel!$A$1,Program!M54),FALSE),M$2&amp;"-"&amp;Program!M53&amp;"/ ","")</f>
        <v/>
      </c>
      <c r="N52" s="93" t="str">
        <f>IF(IFERROR(SEARCH(Kişisel!$A$1,Program!N54),FALSE),N$2&amp;"-"&amp;Program!N53&amp;"/ ","")</f>
        <v/>
      </c>
      <c r="O52" s="93" t="str">
        <f>IF(IFERROR(SEARCH(Kişisel!$A$1,Program!O54),FALSE),O$2&amp;"-"&amp;Program!O53&amp;"/ ","")</f>
        <v/>
      </c>
      <c r="P52" s="93" t="str">
        <f>IF(IFERROR(SEARCH(Kişisel!$A$1,Program!P54),FALSE),P$2&amp;"-"&amp;Program!P53&amp;"/ ","")</f>
        <v/>
      </c>
      <c r="Q52" s="93" t="str">
        <f>IF(IFERROR(SEARCH(Kişisel!$A$1,Program!Q54),FALSE),Q$2&amp;"-"&amp;Program!Q53&amp;"/ ","")</f>
        <v/>
      </c>
      <c r="R52" s="93" t="str">
        <f>IF(IFERROR(SEARCH(Kişisel!$A$1,Program!R54),FALSE),R$2&amp;"-"&amp;Program!R53&amp;"/ ","")</f>
        <v/>
      </c>
      <c r="S52" s="93" t="str">
        <f>IF(IFERROR(SEARCH(Kişisel!$A$1,Program!S54),FALSE),S$2&amp;"-"&amp;Program!S53&amp;"/ ","")</f>
        <v/>
      </c>
      <c r="T52" s="93" t="str">
        <f>IF(IFERROR(SEARCH(Kişisel!$A$1,Program!T54),FALSE),T$2&amp;"-"&amp;Program!T53&amp;"/ ","")</f>
        <v/>
      </c>
      <c r="U52" s="93" t="str">
        <f>IF(IFERROR(SEARCH(Kişisel!$A$1,Program!U54),FALSE),U$2&amp;"-"&amp;Program!U53&amp;"/ ","")</f>
        <v/>
      </c>
      <c r="V52" s="93" t="str">
        <f>IF(IFERROR(SEARCH(Kişisel!$A$1,Program!V54),FALSE),V$2&amp;"-"&amp;Program!V53&amp;"/ ","")</f>
        <v/>
      </c>
      <c r="W52" s="93" t="str">
        <f>IF(IFERROR(SEARCH(Kişisel!$A$1,Program!W54),FALSE),W$2&amp;"-"&amp;Program!W53&amp;"/ ","")</f>
        <v/>
      </c>
      <c r="X52" s="93" t="str">
        <f>IF(IFERROR(SEARCH(Kişisel!$A$1,Program!X54),FALSE),X$2&amp;"-"&amp;Program!X53&amp;"/ ","")</f>
        <v/>
      </c>
      <c r="Y52" s="93" t="str">
        <f>IF(IFERROR(SEARCH(Kişisel!$A$1,Program!Y54),FALSE),Y$2&amp;"-"&amp;Program!Y53&amp;"/ ","")</f>
        <v/>
      </c>
      <c r="Z52" s="93" t="str">
        <f>IF(IFERROR(SEARCH(Kişisel!$A$1,Program!Z54),FALSE),Z$2&amp;"-"&amp;Program!Z53&amp;"/ ","")</f>
        <v/>
      </c>
      <c r="AA52" s="93" t="str">
        <f>IF(IFERROR(SEARCH(Kişisel!$A$1,Program!AA54),FALSE),AA$2&amp;"-"&amp;Program!AA53&amp;"/ ","")</f>
        <v/>
      </c>
      <c r="AB52" s="93" t="str">
        <f>IF(IFERROR(SEARCH(Kişisel!$A$1,Program!AB54),FALSE),AB$2&amp;"-"&amp;Program!AB53&amp;"/ ","")</f>
        <v/>
      </c>
      <c r="AC52" s="93" t="str">
        <f>IF(IFERROR(SEARCH(Kişisel!$A$1,Program!AC54),FALSE),AC$2&amp;"-"&amp;Program!AC53&amp;"/ ","")</f>
        <v/>
      </c>
      <c r="AD52" s="9" t="str">
        <f>IF(IFERROR(SEARCH(Kişisel!$A$1,Program!AD54),FALSE),AD$2&amp;"-"&amp;Program!AD53&amp;"/ ","")</f>
        <v/>
      </c>
      <c r="AE52" s="93" t="str">
        <f>IF(IFERROR(SEARCH(Kişisel!$A$1,Program!AE54),FALSE),AE$2&amp;"-"&amp;Program!AE53&amp;"/ ","")</f>
        <v/>
      </c>
      <c r="AF52" s="93" t="str">
        <f>IF(IFERROR(SEARCH(Kişisel!$A$1,Program!AF54),FALSE),AF$2&amp;"-"&amp;Program!AF53&amp;"/ ","")</f>
        <v/>
      </c>
      <c r="AG52" s="93" t="str">
        <f>IF(IFERROR(SEARCH(Kişisel!$A$1,Program!AG54),FALSE),AG$2&amp;"-"&amp;Program!AG53&amp;"/ ","")</f>
        <v/>
      </c>
      <c r="AH52" s="93" t="str">
        <f>IF(IFERROR(SEARCH(Kişisel!$A$1,Program!AH54),FALSE),AH$2&amp;"-"&amp;Program!AH53&amp;"/ ","")</f>
        <v/>
      </c>
      <c r="AI52" s="93" t="str">
        <f>IF(IFERROR(SEARCH(Kişisel!$A$1,Program!AI54),FALSE),AI$2&amp;"-"&amp;Program!AI53&amp;"/ ","")</f>
        <v/>
      </c>
      <c r="AJ52" s="93" t="str">
        <f>IF(IFERROR(SEARCH(Kişisel!$A$1,Program!AJ54),FALSE),AJ$2&amp;"-"&amp;Program!AJ53&amp;"/ ","")</f>
        <v/>
      </c>
      <c r="AK52" s="93" t="str">
        <f>IF(IFERROR(SEARCH(Kişisel!$A$1,Program!AK54),FALSE),AK$2&amp;"-"&amp;Program!AK53&amp;"/ ","")</f>
        <v/>
      </c>
      <c r="AL52" s="93" t="str">
        <f>IF(IFERROR(SEARCH(Kişisel!$A$1,Program!AL54),FALSE),AL$2&amp;"-"&amp;Program!AL53&amp;"/ ","")</f>
        <v/>
      </c>
      <c r="AM52" s="93" t="str">
        <f>IF(IFERROR(SEARCH(Kişisel!$A$1,Program!AM54),FALSE),AM$2&amp;"-"&amp;Program!AM53&amp;"/ ","")</f>
        <v/>
      </c>
      <c r="AN52" s="93" t="str">
        <f>IF(IFERROR(SEARCH(Kişisel!$A$1,Program!AN54),FALSE),AN$2&amp;"-"&amp;Program!AN53&amp;"/ ","")</f>
        <v/>
      </c>
      <c r="AO52" s="93" t="str">
        <f>IF(IFERROR(SEARCH(Kişisel!$A$1,Program!AO54),FALSE),AO$2&amp;"-"&amp;Program!AO53&amp;"/ ","")</f>
        <v/>
      </c>
      <c r="AP52" s="93" t="str">
        <f>IF(IFERROR(SEARCH(Kişisel!$A$1,Program!AP54),FALSE),AP$2&amp;"-"&amp;Program!AP53&amp;"/ ","")</f>
        <v/>
      </c>
      <c r="AQ52" s="93" t="str">
        <f>IF(IFERROR(SEARCH(Kişisel!$A$1,Program!AQ54),FALSE),AQ$2&amp;"-"&amp;Program!AQ53&amp;"/ ","")</f>
        <v/>
      </c>
      <c r="AR52" s="93" t="str">
        <f>IF(IFERROR(SEARCH(Kişisel!$A$1,Program!AR54),FALSE),AR$2&amp;"-"&amp;Program!AR53&amp;"/ ","")</f>
        <v/>
      </c>
      <c r="AS52" s="93" t="str">
        <f>IF(IFERROR(SEARCH(Kişisel!$A$1,Program!AS54),FALSE),AS$2&amp;"-"&amp;Program!AS53&amp;"/ ","")</f>
        <v xml:space="preserve">İÇ 2-METRAJ VE KEŞİF BİLGİSİ/ </v>
      </c>
      <c r="AT52" s="93" t="str">
        <f>IF(IFERROR(SEARCH(Kişisel!$A$1,Program!AT54),FALSE),AT$2&amp;"-"&amp;Program!AT53&amp;"/ ","")</f>
        <v/>
      </c>
      <c r="AU52" s="93" t="str">
        <f>IF(IFERROR(SEARCH(Kişisel!$A$1,Program!AU54),FALSE),AU$2&amp;"-"&amp;Program!AU53&amp;"/ ","")</f>
        <v/>
      </c>
      <c r="AV52" s="93" t="str">
        <f>IF(IFERROR(SEARCH(Kişisel!$A$1,Program!AV54),FALSE),AV$2&amp;"-"&amp;Program!AV53&amp;"/ ","")</f>
        <v/>
      </c>
      <c r="AW52" s="93" t="str">
        <f>IF(IFERROR(SEARCH(Kişisel!$A$1,Program!AW54),FALSE),AW$2&amp;"-"&amp;Program!AW53&amp;"/ ","")</f>
        <v/>
      </c>
      <c r="AX52" s="93" t="str">
        <f>IF(IFERROR(SEARCH(Kişisel!$A$1,Program!AX54),FALSE),AX$2&amp;"-"&amp;Program!AX53&amp;"/ ","")</f>
        <v/>
      </c>
      <c r="AY52" s="93" t="str">
        <f>IF(IFERROR(SEARCH(Kişisel!$A$1,Program!AY54),FALSE),AY$2&amp;"-"&amp;Program!AY53&amp;"/ ","")</f>
        <v/>
      </c>
      <c r="AZ52" s="93" t="str">
        <f>IF(IFERROR(SEARCH(Kişisel!$A$1,Program!AZ54),FALSE),AZ$2&amp;"-"&amp;Program!AZ53&amp;"/ ","")</f>
        <v/>
      </c>
      <c r="BA52" s="93" t="str">
        <f>IF(IFERROR(SEARCH(Kişisel!$A$1,Program!BA54),FALSE),BA$2&amp;"-"&amp;Program!BA53&amp;"/ ","")</f>
        <v/>
      </c>
      <c r="BB52" s="93" t="str">
        <f>IF(IFERROR(SEARCH(Kişisel!$A$1,Program!BB54),FALSE),BB$2&amp;"-"&amp;Program!BB53&amp;"/ ","")</f>
        <v/>
      </c>
      <c r="BC52" s="93" t="str">
        <f>IF(IFERROR(SEARCH(Kişisel!$A$1,Program!BC54),FALSE),BC$2&amp;"-"&amp;Program!BC53&amp;"/ ","")</f>
        <v/>
      </c>
      <c r="BD52" s="93" t="str">
        <f>IF(IFERROR(SEARCH(Kişisel!$A$1,Program!BD54),FALSE),BD$2&amp;"-"&amp;Program!BD53&amp;"/ ","")</f>
        <v/>
      </c>
      <c r="BE52" s="93" t="str">
        <f>IF(IFERROR(SEARCH(Kişisel!$A$1,Program!BE54),FALSE),BE$2&amp;"-"&amp;Program!BE53&amp;"/ ","")</f>
        <v/>
      </c>
      <c r="BF52" t="str">
        <f t="shared" ref="BF52" si="69">CONCATENATE(D52,D54,E52,E54,F52,F54,G52,G54,H52,H54,I52,I54,J52,J54,K52,K54,L52,L54,M52,M54,N52,N54,O52,O54,P52,P54,Q52,Q54,R52,R54,S52,S54,T52,T54,U52,U54,V52,V54,W52,W54,X52,X54,Y52,Y54,Z52,Z54,AA52,AA54,AB52,AB54,AC52,AC54,AD52,AD54,AE52,AE54,AF52,AF54,AG52,AG54,AH52,AH54,AI52,AI54,AJ52,AJ54,AK52,AK54,AL52,AL54,AM52,AM54,AN52,AN54,AO52,AO54,AP52,AP54,AQ52,AQ54)</f>
        <v/>
      </c>
      <c r="BG52" t="str">
        <f t="shared" ref="BG52" si="70">CONCATENATE(AR52,AR54,AS52,AS54,AT52,AT54,AU52,AU54,AV52,AV54,AW52,AW54,AX52,AX54,AY52,AY54,AZ52,AZ54,BA52,BA54,BB52,BB54,BC52,BC54,BD52,BD54,BE52,BE54)</f>
        <v>İÇ 2-METRAJ VE KEŞİF BİLGİSİ/ (8)</v>
      </c>
    </row>
    <row r="53" spans="1:59">
      <c r="A53" s="394"/>
      <c r="B53" s="5"/>
      <c r="C53" s="6" t="str">
        <f t="shared" si="68"/>
        <v/>
      </c>
      <c r="D53" t="str">
        <f>IF(AND(Program!D53&lt;&gt;"",OR(Kişisel!$C$1=Program!D55,AND(Program!D55="",Program!D$3=Kişisel!$C$1))),CONCATENATE(D$2,"-",Program!D53," "),"")</f>
        <v/>
      </c>
      <c r="E53" t="str">
        <f>IF(AND(Program!E53&lt;&gt;"",OR(Kişisel!$C$1=Program!E55,AND(Program!E55="",Program!E$3=Kişisel!$C$1))),CONCATENATE(E$2,"-",Program!E53," "),"")</f>
        <v/>
      </c>
      <c r="F53" t="str">
        <f>IF(AND(Program!F53&lt;&gt;"",OR(Kişisel!$C$1=Program!F55,AND(Program!F55="",Program!F$3=Kişisel!$C$1))),CONCATENATE(F$2,"-",Program!F53," "),"")</f>
        <v/>
      </c>
      <c r="G53" t="str">
        <f>IF(AND(Program!G53&lt;&gt;"",OR(Kişisel!$C$1=Program!G55,AND(Program!G55="",Program!G$3=Kişisel!$C$1))),CONCATENATE(G$2,"-",Program!G53," "),"")</f>
        <v/>
      </c>
      <c r="H53" t="str">
        <f>IF(AND(Program!H53&lt;&gt;"",OR(Kişisel!$C$1=Program!H55,AND(Program!H55="",Program!H$3=Kişisel!$C$1))),CONCATENATE(H$2,"-",Program!H53," "),"")</f>
        <v/>
      </c>
      <c r="I53" t="str">
        <f>IF(AND(Program!I53&lt;&gt;"",OR(Kişisel!$C$1=Program!I55,AND(Program!I55="",Program!I$3=Kişisel!$C$1))),CONCATENATE(I$2,"-",Program!I53," "),"")</f>
        <v/>
      </c>
      <c r="J53" t="str">
        <f>IF(AND(Program!J53&lt;&gt;"",OR(Kişisel!$C$1=Program!J55,AND(Program!J55="",Program!J$3=Kişisel!$C$1))),CONCATENATE(J$2,"-",Program!J53," "),"")</f>
        <v/>
      </c>
      <c r="K53" t="str">
        <f>IF(AND(Program!K53&lt;&gt;"",OR(Kişisel!$C$1=Program!K55,AND(Program!K55="",Program!K$3=Kişisel!$C$1))),CONCATENATE(K$2,"-",Program!K53," "),"")</f>
        <v/>
      </c>
      <c r="L53" t="str">
        <f>IF(AND(Program!L53&lt;&gt;"",OR(Kişisel!$C$1=Program!L55,AND(Program!L55="",Program!L$3=Kişisel!$C$1))),CONCATENATE(L$2,"-",Program!L53," "),"")</f>
        <v/>
      </c>
      <c r="M53" t="str">
        <f>IF(AND(Program!M53&lt;&gt;"",OR(Kişisel!$C$1=Program!M55,AND(Program!M55="",Program!M$3=Kişisel!$C$1))),CONCATENATE(M$2,"-",Program!M53," "),"")</f>
        <v/>
      </c>
      <c r="N53" t="str">
        <f>IF(AND(Program!N53&lt;&gt;"",OR(Kişisel!$C$1=Program!N55,AND(Program!N55="",Program!N$3=Kişisel!$C$1))),CONCATENATE(N$2,"-",Program!N53," "),"")</f>
        <v/>
      </c>
      <c r="O53" t="str">
        <f>IF(AND(Program!O53&lt;&gt;"",OR(Kişisel!$C$1=Program!O55,AND(Program!O55="",Program!O$3=Kişisel!$C$1))),CONCATENATE(O$2,"-",Program!O53," "),"")</f>
        <v/>
      </c>
      <c r="P53" t="str">
        <f>IF(AND(Program!P53&lt;&gt;"",OR(Kişisel!$C$1=Program!P55,AND(Program!P55="",Program!P$3=Kişisel!$C$1))),CONCATENATE(P$2,"-",Program!P53," "),"")</f>
        <v/>
      </c>
      <c r="Q53" t="str">
        <f>IF(AND(Program!Q53&lt;&gt;"",OR(Kişisel!$C$1=Program!Q55,AND(Program!Q55="",Program!Q$3=Kişisel!$C$1))),CONCATENATE(Q$2,"-",Program!Q53," "),"")</f>
        <v/>
      </c>
      <c r="R53" t="str">
        <f>IF(AND(Program!R53&lt;&gt;"",OR(Kişisel!$C$1=Program!R55,AND(Program!R55="",Program!R$3=Kişisel!$C$1))),CONCATENATE(R$2,"-",Program!R53," "),"")</f>
        <v/>
      </c>
      <c r="S53" t="str">
        <f>IF(AND(Program!S53&lt;&gt;"",OR(Kişisel!$C$1=Program!S55,AND(Program!S55="",Program!S$3=Kişisel!$C$1))),CONCATENATE(S$2,"-",Program!S53," "),"")</f>
        <v/>
      </c>
      <c r="T53" t="str">
        <f>IF(AND(Program!T53&lt;&gt;"",OR(Kişisel!$C$1=Program!T55,AND(Program!T55="",Program!T$3=Kişisel!$C$1))),CONCATENATE(T$2,"-",Program!T53," "),"")</f>
        <v/>
      </c>
      <c r="U53" t="str">
        <f>IF(AND(Program!U53&lt;&gt;"",OR(Kişisel!$C$1=Program!U55,AND(Program!U55="",Program!U$3=Kişisel!$C$1))),CONCATENATE(U$2,"-",Program!U53," "),"")</f>
        <v/>
      </c>
      <c r="V53" t="str">
        <f>IF(AND(Program!V53&lt;&gt;"",OR(Kişisel!$C$1=Program!V55,AND(Program!V55="",Program!V$3=Kişisel!$C$1))),CONCATENATE(V$2,"-",Program!V53," "),"")</f>
        <v/>
      </c>
      <c r="W53" t="str">
        <f>IF(AND(Program!W53&lt;&gt;"",OR(Kişisel!$C$1=Program!W55,AND(Program!W55="",Program!W$3=Kişisel!$C$1))),CONCATENATE(W$2,"-",Program!W53," "),"")</f>
        <v/>
      </c>
      <c r="X53" t="str">
        <f>IF(AND(Program!X53&lt;&gt;"",OR(Kişisel!$C$1=Program!X55,AND(Program!X55="",Program!X$3=Kişisel!$C$1))),CONCATENATE(X$2,"-",Program!X53," "),"")</f>
        <v/>
      </c>
      <c r="Y53" t="str">
        <f>IF(AND(Program!Y53&lt;&gt;"",OR(Kişisel!$C$1=Program!Y55,AND(Program!Y55="",Program!Y$3=Kişisel!$C$1))),CONCATENATE(Y$2,"-",Program!Y53," "),"")</f>
        <v/>
      </c>
      <c r="Z53" t="str">
        <f>IF(AND(Program!Z53&lt;&gt;"",OR(Kişisel!$C$1=Program!Z55,AND(Program!Z55="",Program!Z$3=Kişisel!$C$1))),CONCATENATE(Z$2,"-",Program!Z53," "),"")</f>
        <v/>
      </c>
      <c r="AA53" t="str">
        <f>IF(AND(Program!AA53&lt;&gt;"",OR(Kişisel!$C$1=Program!AA55,AND(Program!AA55="",Program!AA$3=Kişisel!$C$1))),CONCATENATE(AA$2,"-",Program!AA53," "),"")</f>
        <v/>
      </c>
      <c r="AB53" t="str">
        <f>IF(AND(Program!AB53&lt;&gt;"",OR(Kişisel!$C$1=Program!AB55,AND(Program!AB55="",Program!AB$3=Kişisel!$C$1))),CONCATENATE(AB$2,"-",Program!AB53," "),"")</f>
        <v/>
      </c>
      <c r="AC53" t="str">
        <f>IF(AND(Program!AC53&lt;&gt;"",OR(Kişisel!$C$1=Program!AC55,AND(Program!AC55="",Program!AC$3=Kişisel!$C$1))),CONCATENATE(AC$2,"-",Program!AC53," "),"")</f>
        <v/>
      </c>
      <c r="AD53" s="9" t="str">
        <f>IF(IFERROR(SEARCH(Kişisel!$A$1,Program!AD55),FALSE),AD$2&amp;"-"&amp;Program!AD54&amp;"/ ","")</f>
        <v/>
      </c>
      <c r="AE53" t="str">
        <f>IF(AND(Program!AE53&lt;&gt;"",OR(Kişisel!$C$1=Program!AE55,AND(Program!AE55="",Program!AE$3=Kişisel!$C$1))),CONCATENATE(AE$2,"-",Program!AE53," "),"")</f>
        <v/>
      </c>
      <c r="AF53" t="str">
        <f>IF(AND(Program!AF53&lt;&gt;"",OR(Kişisel!$C$1=Program!AF55,AND(Program!AF55="",Program!AF$3=Kişisel!$C$1))),CONCATENATE(AF$2,"-",Program!AF53," "),"")</f>
        <v/>
      </c>
      <c r="AG53" t="str">
        <f>IF(AND(Program!AG53&lt;&gt;"",OR(Kişisel!$C$1=Program!AG55,AND(Program!AG55="",Program!AG$3=Kişisel!$C$1))),CONCATENATE(AG$2,"-",Program!AG53," "),"")</f>
        <v/>
      </c>
      <c r="AH53" t="str">
        <f>IF(AND(Program!AH53&lt;&gt;"",OR(Kişisel!$C$1=Program!AH55,AND(Program!AH55="",Program!AH$3=Kişisel!$C$1))),CONCATENATE(AH$2,"-",Program!AH53," "),"")</f>
        <v/>
      </c>
      <c r="AI53" t="str">
        <f>IF(AND(Program!AI53&lt;&gt;"",OR(Kişisel!$C$1=Program!AI55,AND(Program!AI55="",Program!AI$3=Kişisel!$C$1))),CONCATENATE(AI$2,"-",Program!AI53," "),"")</f>
        <v/>
      </c>
      <c r="AJ53" t="str">
        <f>IF(AND(Program!AJ53&lt;&gt;"",OR(Kişisel!$C$1=Program!AJ55,AND(Program!AJ55="",Program!AJ$3=Kişisel!$C$1))),CONCATENATE(AJ$2,"-",Program!AJ53," "),"")</f>
        <v/>
      </c>
      <c r="AK53" t="str">
        <f>IF(AND(Program!AK53&lt;&gt;"",OR(Kişisel!$C$1=Program!AK55,AND(Program!AK55="",Program!AK$3=Kişisel!$C$1))),CONCATENATE(AK$2,"-",Program!AK53," "),"")</f>
        <v/>
      </c>
      <c r="AL53" t="str">
        <f>IF(AND(Program!AL53&lt;&gt;"",OR(Kişisel!$C$1=Program!AL55,AND(Program!AL55="",Program!AL$3=Kişisel!$C$1))),CONCATENATE(AL$2,"-",Program!AL53," "),"")</f>
        <v/>
      </c>
      <c r="AM53" t="str">
        <f>IF(AND(Program!AM53&lt;&gt;"",OR(Kişisel!$C$1=Program!AM55,AND(Program!AM55="",Program!AM$3=Kişisel!$C$1))),CONCATENATE(AM$2,"-",Program!AM53," "),"")</f>
        <v/>
      </c>
      <c r="AN53" t="str">
        <f>IF(AND(Program!AN53&lt;&gt;"",OR(Kişisel!$C$1=Program!AN55,AND(Program!AN55="",Program!AN$3=Kişisel!$C$1))),CONCATENATE(AN$2,"-",Program!AN53," "),"")</f>
        <v/>
      </c>
      <c r="AO53" t="str">
        <f>IF(AND(Program!AO53&lt;&gt;"",OR(Kişisel!$C$1=Program!AO55,AND(Program!AO55="",Program!AO$3=Kişisel!$C$1))),CONCATENATE(AO$2,"-",Program!AO53," "),"")</f>
        <v/>
      </c>
      <c r="AP53" t="str">
        <f>IF(AND(Program!AP53&lt;&gt;"",OR(Kişisel!$C$1=Program!AP55,AND(Program!AP55="",Program!AP$3=Kişisel!$C$1))),CONCATENATE(AP$2,"-",Program!AP53," "),"")</f>
        <v/>
      </c>
      <c r="AQ53" t="str">
        <f>IF(AND(Program!AQ53&lt;&gt;"",OR(Kişisel!$C$1=Program!AQ55,AND(Program!AQ55="",Program!AQ$3=Kişisel!$C$1))),CONCATENATE(AQ$2,"-",Program!AQ53," "),"")</f>
        <v/>
      </c>
      <c r="AR53" t="str">
        <f>IF(AND(Program!AR53&lt;&gt;"",OR(Kişisel!$C$1=Program!AR55,AND(Program!AR55="",Program!AR$3=Kişisel!$C$1))),CONCATENATE(AR$2,"-",Program!AR53," "),"")</f>
        <v/>
      </c>
      <c r="AS53" t="str">
        <f>IF(AND(Program!AS53&lt;&gt;"",OR(Kişisel!$C$1=Program!AS55,AND(Program!AS55="",Program!AS$3=Kişisel!$C$1))),CONCATENATE(AS$2,"-",Program!AS53," "),"")</f>
        <v/>
      </c>
      <c r="AT53" t="str">
        <f>IF(AND(Program!AT53&lt;&gt;"",OR(Kişisel!$C$1=Program!AT55,AND(Program!AT55="",Program!AT$3=Kişisel!$C$1))),CONCATENATE(AT$2,"-",Program!AT53," "),"")</f>
        <v/>
      </c>
      <c r="AU53" t="str">
        <f>IF(AND(Program!AU53&lt;&gt;"",OR(Kişisel!$C$1=Program!AU55,AND(Program!AU55="",Program!AU$3=Kişisel!$C$1))),CONCATENATE(AU$2,"-",Program!AU53," "),"")</f>
        <v/>
      </c>
      <c r="AV53" t="str">
        <f>IF(AND(Program!AV53&lt;&gt;"",OR(Kişisel!$C$1=Program!AV55,AND(Program!AV55="",Program!AV$3=Kişisel!$C$1))),CONCATENATE(AV$2,"-",Program!AV53," "),"")</f>
        <v/>
      </c>
      <c r="AW53" t="str">
        <f>IF(AND(Program!AW53&lt;&gt;"",OR(Kişisel!$C$1=Program!AW55,AND(Program!AW55="",Program!AW$3=Kişisel!$C$1))),CONCATENATE(AW$2,"-",Program!AW53," "),"")</f>
        <v/>
      </c>
      <c r="AX53" t="str">
        <f>IF(AND(Program!AX53&lt;&gt;"",OR(Kişisel!$C$1=Program!AX55,AND(Program!AX55="",Program!AX$3=Kişisel!$C$1))),CONCATENATE(AX$2,"-",Program!AX53," "),"")</f>
        <v/>
      </c>
      <c r="AY53" t="str">
        <f>IF(AND(Program!AY53&lt;&gt;"",OR(Kişisel!$C$1=Program!AY55,AND(Program!AY55="",Program!AY$3=Kişisel!$C$1))),CONCATENATE(AY$2,"-",Program!AY53," "),"")</f>
        <v/>
      </c>
      <c r="AZ53" t="str">
        <f>IF(AND(Program!AZ53&lt;&gt;"",OR(Kişisel!$C$1=Program!AZ55,AND(Program!AZ55="",Program!AZ$3=Kişisel!$C$1))),CONCATENATE(AZ$2,"-",Program!AZ53," "),"")</f>
        <v/>
      </c>
      <c r="BA53" t="str">
        <f>IF(AND(Program!BA53&lt;&gt;"",OR(Kişisel!$C$1=Program!BA55,AND(Program!BA55="",Program!BA$3=Kişisel!$C$1))),CONCATENATE(BA$2,"-",Program!BA53," "),"")</f>
        <v/>
      </c>
      <c r="BB53" t="str">
        <f>IF(AND(Program!BB53&lt;&gt;"",OR(Kişisel!$C$1=Program!BB55,AND(Program!BB55="",Program!BB$3=Kişisel!$C$1))),CONCATENATE(BB$2,"-",Program!BB53," "),"")</f>
        <v/>
      </c>
      <c r="BC53" t="str">
        <f>IF(AND(Program!BC53&lt;&gt;"",OR(Kişisel!$C$1=Program!BC55,AND(Program!BC55="",Program!BC$3=Kişisel!$C$1))),CONCATENATE(BC$2,"-",Program!BC53," "),"")</f>
        <v/>
      </c>
      <c r="BD53" t="str">
        <f>IF(AND(Program!BD53&lt;&gt;"",OR(Kişisel!$C$1=Program!BD55,AND(Program!BD55="",Program!BD$3=Kişisel!$C$1))),CONCATENATE(BD$2,"-",Program!BD53," "),"")</f>
        <v/>
      </c>
      <c r="BE53" t="str">
        <f>IF(AND(Program!BE53&lt;&gt;"",OR(Kişisel!$C$1=Program!BE55,AND(Program!BE55="",Program!BE$3=Kişisel!$C$1))),CONCATENATE(BE$2,"-",Program!BE53," "),"")</f>
        <v/>
      </c>
      <c r="BF53" t="str">
        <f t="shared" ref="BF53" si="71">CONCATENATE(D53,E53,F53,G53,H53,I53,J53,K53,L53,M53,N53,O53,P53,Q53,R53,S53,T53,U53,V53,W53,X53,Y53,Z53,AA53,AB53,AC53,AD53,AE53,AF53,AG53,AH53,AI53,AJ53,AK53,AL53,AM53,AN53,AO53,AP53,AQ53,)</f>
        <v/>
      </c>
      <c r="BG53" t="str">
        <f t="shared" ref="BG53" si="72">CONCATENATE(AR53,AS53,AT53,AU53,AV53,AW53,AX53,AY53,AZ53,BA53,BB53,BC53,BD53,BE53)</f>
        <v/>
      </c>
    </row>
    <row r="54" spans="1:59">
      <c r="A54" s="394"/>
      <c r="B54" s="5"/>
      <c r="D54" s="29" t="str">
        <f>IF(D52&lt;&gt;"",IF(Program!D55&lt;&gt;"","("&amp;Program!D55&amp;")","("&amp;Program!D$3&amp;")"),"")</f>
        <v/>
      </c>
      <c r="E54" s="29" t="str">
        <f>IF(E52&lt;&gt;"",IF(Program!E55&lt;&gt;"","("&amp;Program!E55&amp;")","("&amp;Program!E$3&amp;")"),"")</f>
        <v/>
      </c>
      <c r="F54" s="29" t="str">
        <f>IF(F52&lt;&gt;"",IF(Program!F55&lt;&gt;"","("&amp;Program!F55&amp;")","("&amp;Program!F$3&amp;")"),"")</f>
        <v/>
      </c>
      <c r="G54" s="29" t="str">
        <f>IF(G52&lt;&gt;"",IF(Program!G55&lt;&gt;"","("&amp;Program!G55&amp;")","("&amp;Program!G$3&amp;")"),"")</f>
        <v/>
      </c>
      <c r="H54" s="29" t="str">
        <f>IF(H52&lt;&gt;"",IF(Program!H55&lt;&gt;"","("&amp;Program!H55&amp;")","("&amp;Program!H$3&amp;")"),"")</f>
        <v/>
      </c>
      <c r="I54" s="29" t="str">
        <f>IF(I52&lt;&gt;"",IF(Program!I55&lt;&gt;"","("&amp;Program!I55&amp;")","("&amp;Program!I$3&amp;")"),"")</f>
        <v/>
      </c>
      <c r="J54" s="29" t="str">
        <f>IF(J52&lt;&gt;"",IF(Program!J55&lt;&gt;"","("&amp;Program!J55&amp;")","("&amp;Program!J$3&amp;")"),"")</f>
        <v/>
      </c>
      <c r="K54" s="29" t="str">
        <f>IF(K52&lt;&gt;"",IF(Program!K55&lt;&gt;"","("&amp;Program!K55&amp;")","("&amp;Program!K$3&amp;")"),"")</f>
        <v/>
      </c>
      <c r="L54" s="29" t="str">
        <f>IF(L52&lt;&gt;"",IF(Program!L55&lt;&gt;"","("&amp;Program!L55&amp;")","("&amp;Program!L$3&amp;")"),"")</f>
        <v/>
      </c>
      <c r="M54" s="29" t="str">
        <f>IF(M52&lt;&gt;"",IF(Program!M55&lt;&gt;"","("&amp;Program!M55&amp;")","("&amp;Program!M$3&amp;")"),"")</f>
        <v/>
      </c>
      <c r="N54" s="29" t="str">
        <f>IF(N52&lt;&gt;"",IF(Program!N55&lt;&gt;"","("&amp;Program!N55&amp;")","("&amp;Program!N$3&amp;")"),"")</f>
        <v/>
      </c>
      <c r="O54" s="29" t="str">
        <f>IF(O52&lt;&gt;"",IF(Program!O55&lt;&gt;"","("&amp;Program!O55&amp;")","("&amp;Program!O$3&amp;")"),"")</f>
        <v/>
      </c>
      <c r="P54" s="29" t="str">
        <f>IF(P52&lt;&gt;"",IF(Program!P55&lt;&gt;"","("&amp;Program!P55&amp;")","("&amp;Program!P$3&amp;")"),"")</f>
        <v/>
      </c>
      <c r="Q54" s="29" t="str">
        <f>IF(Q52&lt;&gt;"",IF(Program!Q55&lt;&gt;"","("&amp;Program!Q55&amp;")","("&amp;Program!Q$3&amp;")"),"")</f>
        <v/>
      </c>
      <c r="R54" s="29" t="str">
        <f>IF(R52&lt;&gt;"",IF(Program!R55&lt;&gt;"","("&amp;Program!R55&amp;")","("&amp;Program!R$3&amp;")"),"")</f>
        <v/>
      </c>
      <c r="S54" s="29" t="str">
        <f>IF(S52&lt;&gt;"",IF(Program!S55&lt;&gt;"","("&amp;Program!S55&amp;")","("&amp;Program!S$3&amp;")"),"")</f>
        <v/>
      </c>
      <c r="T54" s="29" t="str">
        <f>IF(T52&lt;&gt;"",IF(Program!T55&lt;&gt;"","("&amp;Program!T55&amp;")","("&amp;Program!T$3&amp;")"),"")</f>
        <v/>
      </c>
      <c r="U54" s="29" t="str">
        <f>IF(U52&lt;&gt;"",IF(Program!U55&lt;&gt;"","("&amp;Program!U55&amp;")","("&amp;Program!U$3&amp;")"),"")</f>
        <v/>
      </c>
      <c r="V54" s="29" t="str">
        <f>IF(V52&lt;&gt;"",IF(Program!V55&lt;&gt;"","("&amp;Program!V55&amp;")","("&amp;Program!V$3&amp;")"),"")</f>
        <v/>
      </c>
      <c r="W54" s="29" t="str">
        <f>IF(W52&lt;&gt;"",IF(Program!W55&lt;&gt;"","("&amp;Program!W55&amp;")","("&amp;Program!W$3&amp;")"),"")</f>
        <v/>
      </c>
      <c r="X54" s="29" t="str">
        <f>IF(X52&lt;&gt;"",IF(Program!X55&lt;&gt;"","("&amp;Program!X55&amp;")","("&amp;Program!X$3&amp;")"),"")</f>
        <v/>
      </c>
      <c r="Y54" s="29" t="str">
        <f>IF(Y52&lt;&gt;"",IF(Program!Y55&lt;&gt;"","("&amp;Program!Y55&amp;")","("&amp;Program!Y$3&amp;")"),"")</f>
        <v/>
      </c>
      <c r="Z54" s="29" t="str">
        <f>IF(Z52&lt;&gt;"",IF(Program!Z55&lt;&gt;"","("&amp;Program!Z55&amp;")","("&amp;Program!Z$3&amp;")"),"")</f>
        <v/>
      </c>
      <c r="AA54" s="29" t="str">
        <f>IF(AA52&lt;&gt;"",IF(Program!AA55&lt;&gt;"","("&amp;Program!AA55&amp;")","("&amp;Program!AA$3&amp;")"),"")</f>
        <v/>
      </c>
      <c r="AB54" s="29" t="str">
        <f>IF(AB52&lt;&gt;"",IF(Program!AB55&lt;&gt;"","("&amp;Program!AB55&amp;")","("&amp;Program!AB$3&amp;")"),"")</f>
        <v/>
      </c>
      <c r="AC54" s="29" t="str">
        <f>IF(AC52&lt;&gt;"",IF(Program!AC55&lt;&gt;"","("&amp;Program!AC55&amp;")","("&amp;Program!AC$3&amp;")"),"")</f>
        <v/>
      </c>
      <c r="AD54" s="9" t="str">
        <f>IF(IFERROR(SEARCH(Kişisel!$A$1,Program!AD56),FALSE),AD$2&amp;"-"&amp;Program!AD55&amp;"/ ","")</f>
        <v/>
      </c>
      <c r="AE54" s="29" t="str">
        <f>IF(AE52&lt;&gt;"",IF(Program!AE55&lt;&gt;"","("&amp;Program!AE55&amp;")","("&amp;Program!AE$3&amp;")"),"")</f>
        <v/>
      </c>
      <c r="AF54" s="29" t="str">
        <f>IF(AF52&lt;&gt;"",IF(Program!AF55&lt;&gt;"","("&amp;Program!AF55&amp;")","("&amp;Program!AF$3&amp;")"),"")</f>
        <v/>
      </c>
      <c r="AG54" s="29" t="str">
        <f>IF(AG52&lt;&gt;"",IF(Program!AG55&lt;&gt;"","("&amp;Program!AG55&amp;")","("&amp;Program!AG$3&amp;")"),"")</f>
        <v/>
      </c>
      <c r="AH54" s="29" t="str">
        <f>IF(AH52&lt;&gt;"",IF(Program!AH55&lt;&gt;"","("&amp;Program!AH55&amp;")","("&amp;Program!AH$3&amp;")"),"")</f>
        <v/>
      </c>
      <c r="AI54" s="29" t="str">
        <f>IF(AI52&lt;&gt;"",IF(Program!AI55&lt;&gt;"","("&amp;Program!AI55&amp;")","("&amp;Program!AI$3&amp;")"),"")</f>
        <v/>
      </c>
      <c r="AJ54" s="29" t="str">
        <f>IF(AJ52&lt;&gt;"",IF(Program!AJ55&lt;&gt;"","("&amp;Program!AJ55&amp;")","("&amp;Program!AJ$3&amp;")"),"")</f>
        <v/>
      </c>
      <c r="AK54" s="29" t="str">
        <f>IF(AK52&lt;&gt;"",IF(Program!AK55&lt;&gt;"","("&amp;Program!AK55&amp;")","("&amp;Program!AK$3&amp;")"),"")</f>
        <v/>
      </c>
      <c r="AL54" s="29" t="str">
        <f>IF(AL52&lt;&gt;"",IF(Program!AL55&lt;&gt;"","("&amp;Program!AL55&amp;")","("&amp;Program!AL$3&amp;")"),"")</f>
        <v/>
      </c>
      <c r="AM54" s="29" t="str">
        <f>IF(AM52&lt;&gt;"",IF(Program!AM55&lt;&gt;"","("&amp;Program!AM55&amp;")","("&amp;Program!AM$3&amp;")"),"")</f>
        <v/>
      </c>
      <c r="AN54" s="29" t="str">
        <f>IF(AN52&lt;&gt;"",IF(Program!AN55&lt;&gt;"","("&amp;Program!AN55&amp;")","("&amp;Program!AN$3&amp;")"),"")</f>
        <v/>
      </c>
      <c r="AO54" s="29" t="str">
        <f>IF(AO52&lt;&gt;"",IF(Program!AO55&lt;&gt;"","("&amp;Program!AO55&amp;")","("&amp;Program!AO$3&amp;")"),"")</f>
        <v/>
      </c>
      <c r="AP54" s="29" t="str">
        <f>IF(AP52&lt;&gt;"",IF(Program!AP55&lt;&gt;"","("&amp;Program!AP55&amp;")","("&amp;Program!AP$3&amp;")"),"")</f>
        <v/>
      </c>
      <c r="AQ54" s="29" t="str">
        <f>IF(AQ52&lt;&gt;"",IF(Program!AQ55&lt;&gt;"","("&amp;Program!AQ55&amp;")","("&amp;Program!AQ$3&amp;")"),"")</f>
        <v/>
      </c>
      <c r="AR54" s="29" t="str">
        <f>IF(AR52&lt;&gt;"",IF(Program!AR55&lt;&gt;"","("&amp;Program!AR55&amp;")","("&amp;Program!AR$3&amp;")"),"")</f>
        <v/>
      </c>
      <c r="AS54" s="29" t="str">
        <f>IF(AS52&lt;&gt;"",IF(Program!AS55&lt;&gt;"","("&amp;Program!AS55&amp;")","("&amp;Program!AS$3&amp;")"),"")</f>
        <v>(8)</v>
      </c>
      <c r="AT54" s="29" t="str">
        <f>IF(AT52&lt;&gt;"",IF(Program!AT55&lt;&gt;"","("&amp;Program!AT55&amp;")","("&amp;Program!AT$3&amp;")"),"")</f>
        <v/>
      </c>
      <c r="AU54" s="29" t="str">
        <f>IF(AU52&lt;&gt;"",IF(Program!AU55&lt;&gt;"","("&amp;Program!AU55&amp;")","("&amp;Program!AU$3&amp;")"),"")</f>
        <v/>
      </c>
      <c r="AV54" s="29" t="str">
        <f>IF(AV52&lt;&gt;"",IF(Program!AV55&lt;&gt;"","("&amp;Program!AV55&amp;")","("&amp;Program!AV$3&amp;")"),"")</f>
        <v/>
      </c>
      <c r="AW54" s="29" t="str">
        <f>IF(AW52&lt;&gt;"",IF(Program!AW55&lt;&gt;"","("&amp;Program!AW55&amp;")","("&amp;Program!AW$3&amp;")"),"")</f>
        <v/>
      </c>
      <c r="AX54" s="29" t="str">
        <f>IF(AX52&lt;&gt;"",IF(Program!AX55&lt;&gt;"","("&amp;Program!AX55&amp;")","("&amp;Program!AX$3&amp;")"),"")</f>
        <v/>
      </c>
      <c r="AY54" s="29" t="str">
        <f>IF(AY52&lt;&gt;"",IF(Program!AY55&lt;&gt;"","("&amp;Program!AY55&amp;")","("&amp;Program!AY$3&amp;")"),"")</f>
        <v/>
      </c>
      <c r="AZ54" s="29" t="str">
        <f>IF(AZ52&lt;&gt;"",IF(Program!AZ55&lt;&gt;"","("&amp;Program!AZ55&amp;")","("&amp;Program!AZ$3&amp;")"),"")</f>
        <v/>
      </c>
      <c r="BA54" s="29" t="str">
        <f>IF(BA52&lt;&gt;"",IF(Program!BA55&lt;&gt;"","("&amp;Program!BA55&amp;")","("&amp;Program!BA$3&amp;")"),"")</f>
        <v/>
      </c>
      <c r="BB54" s="29" t="str">
        <f>IF(BB52&lt;&gt;"",IF(Program!BB55&lt;&gt;"","("&amp;Program!BB55&amp;")","("&amp;Program!BB$3&amp;")"),"")</f>
        <v/>
      </c>
      <c r="BC54" s="29" t="str">
        <f>IF(BC52&lt;&gt;"",IF(Program!BC55&lt;&gt;"","("&amp;Program!BC55&amp;")","("&amp;Program!BC$3&amp;")"),"")</f>
        <v/>
      </c>
      <c r="BD54" s="29" t="str">
        <f>IF(BD52&lt;&gt;"",IF(Program!BD55&lt;&gt;"","("&amp;Program!BD55&amp;")","("&amp;Program!BD$3&amp;")"),"")</f>
        <v/>
      </c>
      <c r="BE54" s="29" t="str">
        <f>IF(BE52&lt;&gt;"",IF(Program!BE55&lt;&gt;"","("&amp;Program!BE55&amp;")","("&amp;Program!BE$3&amp;")"),"")</f>
        <v/>
      </c>
    </row>
    <row r="55" spans="1:59">
      <c r="A55" s="394"/>
      <c r="B55" s="5">
        <v>0.45833333333333298</v>
      </c>
      <c r="C55" s="6" t="str">
        <f t="shared" ref="C55:C98" si="73">CONCATENATE(BF55,BG55)</f>
        <v/>
      </c>
      <c r="D55" s="9" t="str">
        <f>IF(IFERROR(SEARCH(Kişisel!$A$1,Program!D57),FALSE),D$2&amp;"-"&amp;Program!D56&amp;"/ ","")</f>
        <v/>
      </c>
      <c r="E55" s="9" t="str">
        <f>IF(IFERROR(SEARCH(Kişisel!$A$1,Program!E57),FALSE),E$2&amp;"-"&amp;Program!E56&amp;"/ ","")</f>
        <v/>
      </c>
      <c r="F55" s="9" t="str">
        <f>IF(IFERROR(SEARCH(Kişisel!$A$1,Program!F57),FALSE),F$2&amp;"-"&amp;Program!F56&amp;"/ ","")</f>
        <v/>
      </c>
      <c r="G55" s="9" t="str">
        <f>IF(IFERROR(SEARCH(Kişisel!$A$1,Program!G57),FALSE),G$2&amp;"-"&amp;Program!G56&amp;"/ ","")</f>
        <v/>
      </c>
      <c r="H55" s="9" t="str">
        <f>IF(IFERROR(SEARCH(Kişisel!$A$1,Program!H57),FALSE),H$2&amp;"-"&amp;Program!H56&amp;"/ ","")</f>
        <v/>
      </c>
      <c r="I55" s="9" t="str">
        <f>IF(IFERROR(SEARCH(Kişisel!$A$1,Program!I57),FALSE),I$2&amp;"-"&amp;Program!I56&amp;"/ ","")</f>
        <v/>
      </c>
      <c r="J55" s="9" t="str">
        <f>IF(IFERROR(SEARCH(Kişisel!$A$1,Program!J57),FALSE),J$2&amp;"-"&amp;Program!J56&amp;"/ ","")</f>
        <v/>
      </c>
      <c r="K55" s="9" t="str">
        <f>IF(IFERROR(SEARCH(Kişisel!$A$1,Program!K57),FALSE),K$2&amp;"-"&amp;Program!K56&amp;"/ ","")</f>
        <v/>
      </c>
      <c r="L55" s="9" t="str">
        <f>IF(IFERROR(SEARCH(Kişisel!$A$1,Program!L57),FALSE),L$2&amp;"-"&amp;Program!L56&amp;"/ ","")</f>
        <v/>
      </c>
      <c r="M55" s="9" t="str">
        <f>IF(IFERROR(SEARCH(Kişisel!$A$1,Program!M57),FALSE),M$2&amp;"-"&amp;Program!M56&amp;"/ ","")</f>
        <v/>
      </c>
      <c r="N55" s="9" t="str">
        <f>IF(IFERROR(SEARCH(Kişisel!$A$1,Program!N57),FALSE),N$2&amp;"-"&amp;Program!N56&amp;"/ ","")</f>
        <v/>
      </c>
      <c r="O55" s="9" t="str">
        <f>IF(IFERROR(SEARCH(Kişisel!$A$1,Program!O57),FALSE),O$2&amp;"-"&amp;Program!O56&amp;"/ ","")</f>
        <v/>
      </c>
      <c r="P55" s="9" t="str">
        <f>IF(IFERROR(SEARCH(Kişisel!$A$1,Program!P57),FALSE),P$2&amp;"-"&amp;Program!P56&amp;"/ ","")</f>
        <v/>
      </c>
      <c r="Q55" s="9" t="str">
        <f>IF(IFERROR(SEARCH(Kişisel!$A$1,Program!Q57),FALSE),Q$2&amp;"-"&amp;Program!Q56&amp;"/ ","")</f>
        <v/>
      </c>
      <c r="R55" s="9" t="str">
        <f>IF(IFERROR(SEARCH(Kişisel!$A$1,Program!R57),FALSE),R$2&amp;"-"&amp;Program!R56&amp;"/ ","")</f>
        <v/>
      </c>
      <c r="S55" s="9" t="str">
        <f>IF(IFERROR(SEARCH(Kişisel!$A$1,Program!S57),FALSE),S$2&amp;"-"&amp;Program!S56&amp;"/ ","")</f>
        <v/>
      </c>
      <c r="T55" s="9" t="str">
        <f>IF(IFERROR(SEARCH(Kişisel!$A$1,Program!T57),FALSE),T$2&amp;"-"&amp;Program!T56&amp;"/ ","")</f>
        <v/>
      </c>
      <c r="U55" s="9" t="str">
        <f>IF(IFERROR(SEARCH(Kişisel!$A$1,Program!U57),FALSE),U$2&amp;"-"&amp;Program!U56&amp;"/ ","")</f>
        <v/>
      </c>
      <c r="V55" s="9" t="str">
        <f>IF(IFERROR(SEARCH(Kişisel!$A$1,Program!V57),FALSE),V$2&amp;"-"&amp;Program!V56&amp;"/ ","")</f>
        <v/>
      </c>
      <c r="W55" s="9" t="str">
        <f>IF(IFERROR(SEARCH(Kişisel!$A$1,Program!W57),FALSE),W$2&amp;"-"&amp;Program!W56&amp;"/ ","")</f>
        <v/>
      </c>
      <c r="X55" s="9" t="str">
        <f>IF(IFERROR(SEARCH(Kişisel!$A$1,Program!X57),FALSE),X$2&amp;"-"&amp;Program!X56&amp;"/ ","")</f>
        <v/>
      </c>
      <c r="Y55" s="9" t="str">
        <f>IF(IFERROR(SEARCH(Kişisel!$A$1,Program!Y57),FALSE),Y$2&amp;"-"&amp;Program!Y56&amp;"/ ","")</f>
        <v/>
      </c>
      <c r="Z55" s="9" t="str">
        <f>IF(IFERROR(SEARCH(Kişisel!$A$1,Program!Z57),FALSE),Z$2&amp;"-"&amp;Program!Z56&amp;"/ ","")</f>
        <v/>
      </c>
      <c r="AA55" s="9" t="str">
        <f>IF(IFERROR(SEARCH(Kişisel!$A$1,Program!AA57),FALSE),AA$2&amp;"-"&amp;Program!AA56&amp;"/ ","")</f>
        <v/>
      </c>
      <c r="AB55" s="9" t="str">
        <f>IF(IFERROR(SEARCH(Kişisel!$A$1,Program!AB57),FALSE),AB$2&amp;"-"&amp;Program!AB56&amp;"/ ","")</f>
        <v/>
      </c>
      <c r="AC55" s="9" t="str">
        <f>IF(IFERROR(SEARCH(Kişisel!$A$1,Program!AC57),FALSE),AC$2&amp;"-"&amp;Program!AC56&amp;"/ ","")</f>
        <v/>
      </c>
      <c r="AD55" s="9" t="str">
        <f>IF(IFERROR(SEARCH(Kişisel!$A$1,Program!AD57),FALSE),AD$2&amp;"-"&amp;Program!AD56&amp;"/ ","")</f>
        <v/>
      </c>
      <c r="AE55" s="9" t="str">
        <f>IF(IFERROR(SEARCH(Kişisel!$A$1,Program!AE57),FALSE),AE$2&amp;"-"&amp;Program!AE56&amp;"/ ","")</f>
        <v/>
      </c>
      <c r="AF55" s="9" t="str">
        <f>IF(IFERROR(SEARCH(Kişisel!$A$1,Program!AF57),FALSE),AF$2&amp;"-"&amp;Program!AF56&amp;"/ ","")</f>
        <v/>
      </c>
      <c r="AG55" s="9" t="str">
        <f>IF(IFERROR(SEARCH(Kişisel!$A$1,Program!AG57),FALSE),AG$2&amp;"-"&amp;Program!AG56&amp;"/ ","")</f>
        <v/>
      </c>
      <c r="AH55" s="9" t="str">
        <f>IF(IFERROR(SEARCH(Kişisel!$A$1,Program!AH57),FALSE),AH$2&amp;"-"&amp;Program!AH56&amp;"/ ","")</f>
        <v/>
      </c>
      <c r="AI55" s="9" t="str">
        <f>IF(IFERROR(SEARCH(Kişisel!$A$1,Program!AI57),FALSE),AI$2&amp;"-"&amp;Program!AI56&amp;"/ ","")</f>
        <v/>
      </c>
      <c r="AJ55" s="9" t="str">
        <f>IF(IFERROR(SEARCH(Kişisel!$A$1,Program!AJ57),FALSE),AJ$2&amp;"-"&amp;Program!AJ56&amp;"/ ","")</f>
        <v/>
      </c>
      <c r="AK55" s="9" t="str">
        <f>IF(IFERROR(SEARCH(Kişisel!$A$1,Program!AK57),FALSE),AK$2&amp;"-"&amp;Program!AK56&amp;"/ ","")</f>
        <v/>
      </c>
      <c r="AL55" s="9" t="str">
        <f>IF(IFERROR(SEARCH(Kişisel!$A$1,Program!AL57),FALSE),AL$2&amp;"-"&amp;Program!AL56&amp;"/ ","")</f>
        <v/>
      </c>
      <c r="AM55" s="9" t="str">
        <f>IF(IFERROR(SEARCH(Kişisel!$A$1,Program!AM57),FALSE),AM$2&amp;"-"&amp;Program!AM56&amp;"/ ","")</f>
        <v/>
      </c>
      <c r="AN55" s="9" t="str">
        <f>IF(IFERROR(SEARCH(Kişisel!$A$1,Program!AN57),FALSE),AN$2&amp;"-"&amp;Program!AN56&amp;"/ ","")</f>
        <v/>
      </c>
      <c r="AO55" s="9" t="str">
        <f>IF(IFERROR(SEARCH(Kişisel!$A$1,Program!AO57),FALSE),AO$2&amp;"-"&amp;Program!AO56&amp;"/ ","")</f>
        <v/>
      </c>
      <c r="AP55" s="9" t="str">
        <f>IF(IFERROR(SEARCH(Kişisel!$A$1,Program!AP57),FALSE),AP$2&amp;"-"&amp;Program!AP56&amp;"/ ","")</f>
        <v/>
      </c>
      <c r="AQ55" s="9" t="str">
        <f>IF(IFERROR(SEARCH(Kişisel!$A$1,Program!AQ57),FALSE),AQ$2&amp;"-"&amp;Program!AQ56&amp;"/ ","")</f>
        <v/>
      </c>
      <c r="AR55" s="9" t="str">
        <f>IF(IFERROR(SEARCH(Kişisel!$A$1,Program!AR57),FALSE),AR$2&amp;"-"&amp;Program!AR56&amp;"/ ","")</f>
        <v/>
      </c>
      <c r="AS55" s="9" t="str">
        <f>IF(IFERROR(SEARCH(Kişisel!$A$1,Program!AS57),FALSE),AS$2&amp;"-"&amp;Program!AS56&amp;"/ ","")</f>
        <v/>
      </c>
      <c r="AT55" s="9" t="str">
        <f>IF(IFERROR(SEARCH(Kişisel!$A$1,Program!AT57),FALSE),AT$2&amp;"-"&amp;Program!AT56&amp;"/ ","")</f>
        <v/>
      </c>
      <c r="AU55" s="9" t="str">
        <f>IF(IFERROR(SEARCH(Kişisel!$A$1,Program!AU57),FALSE),AU$2&amp;"-"&amp;Program!AU56&amp;"/ ","")</f>
        <v/>
      </c>
      <c r="AV55" s="9" t="str">
        <f>IF(IFERROR(SEARCH(Kişisel!$A$1,Program!AV57),FALSE),AV$2&amp;"-"&amp;Program!AV56&amp;"/ ","")</f>
        <v/>
      </c>
      <c r="AW55" s="9" t="str">
        <f>IF(IFERROR(SEARCH(Kişisel!$A$1,Program!AW57),FALSE),AW$2&amp;"-"&amp;Program!AW56&amp;"/ ","")</f>
        <v/>
      </c>
      <c r="AX55" s="9" t="str">
        <f>IF(IFERROR(SEARCH(Kişisel!$A$1,Program!AX57),FALSE),AX$2&amp;"-"&amp;Program!AX56&amp;"/ ","")</f>
        <v/>
      </c>
      <c r="AY55" s="9" t="str">
        <f>IF(IFERROR(SEARCH(Kişisel!$A$1,Program!AY57),FALSE),AY$2&amp;"-"&amp;Program!AY56&amp;"/ ","")</f>
        <v/>
      </c>
      <c r="AZ55" s="9" t="str">
        <f>IF(IFERROR(SEARCH(Kişisel!$A$1,Program!AZ57),FALSE),AZ$2&amp;"-"&amp;Program!AZ56&amp;"/ ","")</f>
        <v/>
      </c>
      <c r="BA55" s="9" t="str">
        <f>IF(IFERROR(SEARCH(Kişisel!$A$1,Program!BA57),FALSE),BA$2&amp;"-"&amp;Program!BA56&amp;"/ ","")</f>
        <v/>
      </c>
      <c r="BB55" s="9" t="str">
        <f>IF(IFERROR(SEARCH(Kişisel!$A$1,Program!BB57),FALSE),BB$2&amp;"-"&amp;Program!BB56&amp;"/ ","")</f>
        <v/>
      </c>
      <c r="BC55" s="9" t="str">
        <f>IF(IFERROR(SEARCH(Kişisel!$A$1,Program!BC57),FALSE),BC$2&amp;"-"&amp;Program!BC56&amp;"/ ","")</f>
        <v/>
      </c>
      <c r="BD55" s="9" t="str">
        <f>IF(IFERROR(SEARCH(Kişisel!$A$1,Program!BD57),FALSE),BD$2&amp;"-"&amp;Program!BD56&amp;"/ ","")</f>
        <v/>
      </c>
      <c r="BE55" s="9" t="str">
        <f>IF(IFERROR(SEARCH(Kişisel!$A$1,Program!BE57),FALSE),BE$2&amp;"-"&amp;Program!BE56&amp;"/ ","")</f>
        <v/>
      </c>
      <c r="BF55" t="str">
        <f t="shared" ref="BF55" si="74">CONCATENATE(D55,D57,E55,E57,F55,F57,G55,G57,H55,H57,I55,I57,J55,J57,K55,K57,L55,L57,M55,M57,N55,N57,O55,O57,P55,P57,Q55,Q57,R55,R57,S55,S57,T55,T57,U55,U57,V55,V57,W55,W57,X55,X57,Y55,Y57,Z55,Z57,AA55,AA57,AB55,AB57,AC55,AC57,AD55,AD57,AE55,AE57,AF55,AF57,AG55,AG57,AH55,AH57,AI55,AI57,AJ55,AJ57,AK55,AK57,AL55,AL57,AM55,AM57,AN55,AN57,AO55,AO57,AP55,AP57,AQ55,AQ57)</f>
        <v/>
      </c>
      <c r="BG55" t="str">
        <f t="shared" ref="BG55" si="75">CONCATENATE(AR55,AR57,AS55,AS57,AT55,AT57,AU55,AU57,AV55,AV57,AW55,AW57,AX55,AX57,AY55,AY57,AZ55,AZ57,BA55,BA57,BB55,BB57,BC55,BC57,BD55,BD57,BE55,BE57)</f>
        <v/>
      </c>
    </row>
    <row r="56" spans="1:59">
      <c r="A56" s="394"/>
      <c r="B56" s="5"/>
      <c r="C56" s="6" t="str">
        <f t="shared" ref="C56" si="76">CONCATENATE(BF60,BG60)</f>
        <v/>
      </c>
      <c r="D56" t="str">
        <f>IF(AND(Program!D56&lt;&gt;"",OR(Kişisel!$C$1=Program!D58,AND(Program!D58="",Program!D$3=Kişisel!$C$1))),CONCATENATE(D$2,"-",Program!D56," "),"")</f>
        <v/>
      </c>
      <c r="E56" t="str">
        <f>IF(AND(Program!E56&lt;&gt;"",OR(Kişisel!$C$1=Program!E58,AND(Program!E58="",Program!E$3=Kişisel!$C$1))),CONCATENATE(E$2,"-",Program!E56," "),"")</f>
        <v/>
      </c>
      <c r="F56" t="str">
        <f>IF(AND(Program!F56&lt;&gt;"",OR(Kişisel!$C$1=Program!F58,AND(Program!F58="",Program!F$3=Kişisel!$C$1))),CONCATENATE(F$2,"-",Program!F56," "),"")</f>
        <v/>
      </c>
      <c r="G56" t="str">
        <f>IF(AND(Program!G56&lt;&gt;"",OR(Kişisel!$C$1=Program!G58,AND(Program!G58="",Program!G$3=Kişisel!$C$1))),CONCATENATE(G$2,"-",Program!G56," "),"")</f>
        <v/>
      </c>
      <c r="H56" t="str">
        <f>IF(AND(Program!H56&lt;&gt;"",OR(Kişisel!$C$1=Program!H58,AND(Program!H58="",Program!H$3=Kişisel!$C$1))),CONCATENATE(H$2,"-",Program!H56," "),"")</f>
        <v/>
      </c>
      <c r="I56" t="str">
        <f>IF(AND(Program!I56&lt;&gt;"",OR(Kişisel!$C$1=Program!I58,AND(Program!I58="",Program!I$3=Kişisel!$C$1))),CONCATENATE(I$2,"-",Program!I56," "),"")</f>
        <v/>
      </c>
      <c r="J56" t="str">
        <f>IF(AND(Program!J56&lt;&gt;"",OR(Kişisel!$C$1=Program!J58,AND(Program!J58="",Program!J$3=Kişisel!$C$1))),CONCATENATE(J$2,"-",Program!J56," "),"")</f>
        <v/>
      </c>
      <c r="K56" t="str">
        <f>IF(AND(Program!K56&lt;&gt;"",OR(Kişisel!$C$1=Program!K58,AND(Program!K58="",Program!K$3=Kişisel!$C$1))),CONCATENATE(K$2,"-",Program!K56," "),"")</f>
        <v/>
      </c>
      <c r="L56" t="str">
        <f>IF(AND(Program!L56&lt;&gt;"",OR(Kişisel!$C$1=Program!L58,AND(Program!L58="",Program!L$3=Kişisel!$C$1))),CONCATENATE(L$2,"-",Program!L56," "),"")</f>
        <v/>
      </c>
      <c r="M56" t="str">
        <f>IF(AND(Program!M56&lt;&gt;"",OR(Kişisel!$C$1=Program!M58,AND(Program!M58="",Program!M$3=Kişisel!$C$1))),CONCATENATE(M$2,"-",Program!M56," "),"")</f>
        <v/>
      </c>
      <c r="N56" t="str">
        <f>IF(AND(Program!N56&lt;&gt;"",OR(Kişisel!$C$1=Program!N58,AND(Program!N58="",Program!N$3=Kişisel!$C$1))),CONCATENATE(N$2,"-",Program!N56," "),"")</f>
        <v/>
      </c>
      <c r="O56" t="str">
        <f>IF(AND(Program!O56&lt;&gt;"",OR(Kişisel!$C$1=Program!O58,AND(Program!O58="",Program!O$3=Kişisel!$C$1))),CONCATENATE(O$2,"-",Program!O56," "),"")</f>
        <v/>
      </c>
      <c r="P56" t="str">
        <f>IF(AND(Program!P56&lt;&gt;"",OR(Kişisel!$C$1=Program!P58,AND(Program!P58="",Program!P$3=Kişisel!$C$1))),CONCATENATE(P$2,"-",Program!P56," "),"")</f>
        <v/>
      </c>
      <c r="Q56" t="str">
        <f>IF(AND(Program!Q56&lt;&gt;"",OR(Kişisel!$C$1=Program!Q58,AND(Program!Q58="",Program!Q$3=Kişisel!$C$1))),CONCATENATE(Q$2,"-",Program!Q56," "),"")</f>
        <v/>
      </c>
      <c r="R56" t="str">
        <f>IF(AND(Program!R56&lt;&gt;"",OR(Kişisel!$C$1=Program!R58,AND(Program!R58="",Program!R$3=Kişisel!$C$1))),CONCATENATE(R$2,"-",Program!R56," "),"")</f>
        <v/>
      </c>
      <c r="S56" t="str">
        <f>IF(AND(Program!S56&lt;&gt;"",OR(Kişisel!$C$1=Program!S58,AND(Program!S58="",Program!S$3=Kişisel!$C$1))),CONCATENATE(S$2,"-",Program!S56," "),"")</f>
        <v/>
      </c>
      <c r="T56" t="str">
        <f>IF(AND(Program!T56&lt;&gt;"",OR(Kişisel!$C$1=Program!T58,AND(Program!T58="",Program!T$3=Kişisel!$C$1))),CONCATENATE(T$2,"-",Program!T56," "),"")</f>
        <v/>
      </c>
      <c r="U56" t="str">
        <f>IF(AND(Program!U56&lt;&gt;"",OR(Kişisel!$C$1=Program!U58,AND(Program!U58="",Program!U$3=Kişisel!$C$1))),CONCATENATE(U$2,"-",Program!U56," "),"")</f>
        <v/>
      </c>
      <c r="V56" t="str">
        <f>IF(AND(Program!V56&lt;&gt;"",OR(Kişisel!$C$1=Program!V58,AND(Program!V58="",Program!V$3=Kişisel!$C$1))),CONCATENATE(V$2,"-",Program!V56," "),"")</f>
        <v/>
      </c>
      <c r="W56" t="str">
        <f>IF(AND(Program!W56&lt;&gt;"",OR(Kişisel!$C$1=Program!W58,AND(Program!W58="",Program!W$3=Kişisel!$C$1))),CONCATENATE(W$2,"-",Program!W56," "),"")</f>
        <v/>
      </c>
      <c r="X56" t="str">
        <f>IF(AND(Program!X56&lt;&gt;"",OR(Kişisel!$C$1=Program!X58,AND(Program!X58="",Program!X$3=Kişisel!$C$1))),CONCATENATE(X$2,"-",Program!X56," "),"")</f>
        <v/>
      </c>
      <c r="Y56" t="str">
        <f>IF(AND(Program!Y56&lt;&gt;"",OR(Kişisel!$C$1=Program!Y58,AND(Program!Y58="",Program!Y$3=Kişisel!$C$1))),CONCATENATE(Y$2,"-",Program!Y56," "),"")</f>
        <v/>
      </c>
      <c r="Z56" t="str">
        <f>IF(AND(Program!Z56&lt;&gt;"",OR(Kişisel!$C$1=Program!Z58,AND(Program!Z58="",Program!Z$3=Kişisel!$C$1))),CONCATENATE(Z$2,"-",Program!Z56," "),"")</f>
        <v/>
      </c>
      <c r="AA56" t="str">
        <f>IF(AND(Program!AA56&lt;&gt;"",OR(Kişisel!$C$1=Program!AA58,AND(Program!AA58="",Program!AA$3=Kişisel!$C$1))),CONCATENATE(AA$2,"-",Program!AA56," "),"")</f>
        <v/>
      </c>
      <c r="AB56" t="str">
        <f>IF(AND(Program!AB56&lt;&gt;"",OR(Kişisel!$C$1=Program!AB58,AND(Program!AB58="",Program!AB$3=Kişisel!$C$1))),CONCATENATE(AB$2,"-",Program!AB56," "),"")</f>
        <v/>
      </c>
      <c r="AC56" t="str">
        <f>IF(AND(Program!AC56&lt;&gt;"",OR(Kişisel!$C$1=Program!AC58,AND(Program!AC58="",Program!AC$3=Kişisel!$C$1))),CONCATENATE(AC$2,"-",Program!AC56," "),"")</f>
        <v/>
      </c>
      <c r="AD56" s="9" t="str">
        <f>IF(IFERROR(SEARCH(Kişisel!$A$1,Program!AD58),FALSE),AD$2&amp;"-"&amp;Program!AD57&amp;"/ ","")</f>
        <v/>
      </c>
      <c r="AE56" t="str">
        <f>IF(AND(Program!AE56&lt;&gt;"",OR(Kişisel!$C$1=Program!AE58,AND(Program!AE58="",Program!AE$3=Kişisel!$C$1))),CONCATENATE(AE$2,"-",Program!AE56," "),"")</f>
        <v/>
      </c>
      <c r="AF56" t="str">
        <f>IF(AND(Program!AF56&lt;&gt;"",OR(Kişisel!$C$1=Program!AF58,AND(Program!AF58="",Program!AF$3=Kişisel!$C$1))),CONCATENATE(AF$2,"-",Program!AF56," "),"")</f>
        <v/>
      </c>
      <c r="AG56" t="str">
        <f>IF(AND(Program!AG56&lt;&gt;"",OR(Kişisel!$C$1=Program!AG58,AND(Program!AG58="",Program!AG$3=Kişisel!$C$1))),CONCATENATE(AG$2,"-",Program!AG56," "),"")</f>
        <v/>
      </c>
      <c r="AH56" t="str">
        <f>IF(AND(Program!AH56&lt;&gt;"",OR(Kişisel!$C$1=Program!AH58,AND(Program!AH58="",Program!AH$3=Kişisel!$C$1))),CONCATENATE(AH$2,"-",Program!AH56," "),"")</f>
        <v/>
      </c>
      <c r="AI56" t="str">
        <f>IF(AND(Program!AI56&lt;&gt;"",OR(Kişisel!$C$1=Program!AI58,AND(Program!AI58="",Program!AI$3=Kişisel!$C$1))),CONCATENATE(AI$2,"-",Program!AI56," "),"")</f>
        <v/>
      </c>
      <c r="AJ56" t="str">
        <f>IF(AND(Program!AJ56&lt;&gt;"",OR(Kişisel!$C$1=Program!AJ58,AND(Program!AJ58="",Program!AJ$3=Kişisel!$C$1))),CONCATENATE(AJ$2,"-",Program!AJ56," "),"")</f>
        <v/>
      </c>
      <c r="AK56" t="str">
        <f>IF(AND(Program!AK56&lt;&gt;"",OR(Kişisel!$C$1=Program!AK58,AND(Program!AK58="",Program!AK$3=Kişisel!$C$1))),CONCATENATE(AK$2,"-",Program!AK56," "),"")</f>
        <v/>
      </c>
      <c r="AL56" t="str">
        <f>IF(AND(Program!AL56&lt;&gt;"",OR(Kişisel!$C$1=Program!AL58,AND(Program!AL58="",Program!AL$3=Kişisel!$C$1))),CONCATENATE(AL$2,"-",Program!AL56," "),"")</f>
        <v/>
      </c>
      <c r="AM56" t="str">
        <f>IF(AND(Program!AM56&lt;&gt;"",OR(Kişisel!$C$1=Program!AM58,AND(Program!AM58="",Program!AM$3=Kişisel!$C$1))),CONCATENATE(AM$2,"-",Program!AM56," "),"")</f>
        <v/>
      </c>
      <c r="AN56" t="str">
        <f>IF(AND(Program!AN56&lt;&gt;"",OR(Kişisel!$C$1=Program!AN58,AND(Program!AN58="",Program!AN$3=Kişisel!$C$1))),CONCATENATE(AN$2,"-",Program!AN56," "),"")</f>
        <v/>
      </c>
      <c r="AO56" t="str">
        <f>IF(AND(Program!AO56&lt;&gt;"",OR(Kişisel!$C$1=Program!AO58,AND(Program!AO58="",Program!AO$3=Kişisel!$C$1))),CONCATENATE(AO$2,"-",Program!AO56," "),"")</f>
        <v/>
      </c>
      <c r="AP56" t="str">
        <f>IF(AND(Program!AP56&lt;&gt;"",OR(Kişisel!$C$1=Program!AP58,AND(Program!AP58="",Program!AP$3=Kişisel!$C$1))),CONCATENATE(AP$2,"-",Program!AP56," "),"")</f>
        <v/>
      </c>
      <c r="AQ56" t="str">
        <f>IF(AND(Program!AQ56&lt;&gt;"",OR(Kişisel!$C$1=Program!AQ58,AND(Program!AQ58="",Program!AQ$3=Kişisel!$C$1))),CONCATENATE(AQ$2,"-",Program!AQ56," "),"")</f>
        <v/>
      </c>
      <c r="AR56" t="str">
        <f>IF(AND(Program!AR56&lt;&gt;"",OR(Kişisel!$C$1=Program!AR58,AND(Program!AR58="",Program!AR$3=Kişisel!$C$1))),CONCATENATE(AR$2,"-",Program!AR56," "),"")</f>
        <v/>
      </c>
      <c r="AS56" t="str">
        <f>IF(AND(Program!AS56&lt;&gt;"",OR(Kişisel!$C$1=Program!AS58,AND(Program!AS58="",Program!AS$3=Kişisel!$C$1))),CONCATENATE(AS$2,"-",Program!AS56," "),"")</f>
        <v/>
      </c>
      <c r="AT56" t="str">
        <f>IF(AND(Program!AT56&lt;&gt;"",OR(Kişisel!$C$1=Program!AT58,AND(Program!AT58="",Program!AT$3=Kişisel!$C$1))),CONCATENATE(AT$2,"-",Program!AT56," "),"")</f>
        <v/>
      </c>
      <c r="AU56" t="str">
        <f>IF(AND(Program!AU56&lt;&gt;"",OR(Kişisel!$C$1=Program!AU58,AND(Program!AU58="",Program!AU$3=Kişisel!$C$1))),CONCATENATE(AU$2,"-",Program!AU56," "),"")</f>
        <v/>
      </c>
      <c r="AV56" t="str">
        <f>IF(AND(Program!AV56&lt;&gt;"",OR(Kişisel!$C$1=Program!AV58,AND(Program!AV58="",Program!AV$3=Kişisel!$C$1))),CONCATENATE(AV$2,"-",Program!AV56," "),"")</f>
        <v/>
      </c>
      <c r="AW56" t="str">
        <f>IF(AND(Program!AW56&lt;&gt;"",OR(Kişisel!$C$1=Program!AW58,AND(Program!AW58="",Program!AW$3=Kişisel!$C$1))),CONCATENATE(AW$2,"-",Program!AW56," "),"")</f>
        <v/>
      </c>
      <c r="AX56" t="str">
        <f>IF(AND(Program!AX56&lt;&gt;"",OR(Kişisel!$C$1=Program!AX58,AND(Program!AX58="",Program!AX$3=Kişisel!$C$1))),CONCATENATE(AX$2,"-",Program!AX56," "),"")</f>
        <v/>
      </c>
      <c r="AY56" t="str">
        <f>IF(AND(Program!AY56&lt;&gt;"",OR(Kişisel!$C$1=Program!AY58,AND(Program!AY58="",Program!AY$3=Kişisel!$C$1))),CONCATENATE(AY$2,"-",Program!AY56," "),"")</f>
        <v/>
      </c>
      <c r="AZ56" t="str">
        <f>IF(AND(Program!AZ56&lt;&gt;"",OR(Kişisel!$C$1=Program!AZ58,AND(Program!AZ58="",Program!AZ$3=Kişisel!$C$1))),CONCATENATE(AZ$2,"-",Program!AZ56," "),"")</f>
        <v/>
      </c>
      <c r="BA56" t="str">
        <f>IF(AND(Program!BA56&lt;&gt;"",OR(Kişisel!$C$1=Program!BA58,AND(Program!BA58="",Program!BA$3=Kişisel!$C$1))),CONCATENATE(BA$2,"-",Program!BA56," "),"")</f>
        <v/>
      </c>
      <c r="BB56" t="str">
        <f>IF(AND(Program!BB56&lt;&gt;"",OR(Kişisel!$C$1=Program!BB58,AND(Program!BB58="",Program!BB$3=Kişisel!$C$1))),CONCATENATE(BB$2,"-",Program!BB56," "),"")</f>
        <v/>
      </c>
      <c r="BC56" t="str">
        <f>IF(AND(Program!BC56&lt;&gt;"",OR(Kişisel!$C$1=Program!BC58,AND(Program!BC58="",Program!BC$3=Kişisel!$C$1))),CONCATENATE(BC$2,"-",Program!BC56," "),"")</f>
        <v/>
      </c>
      <c r="BD56" t="str">
        <f>IF(AND(Program!BD56&lt;&gt;"",OR(Kişisel!$C$1=Program!BD58,AND(Program!BD58="",Program!BD$3=Kişisel!$C$1))),CONCATENATE(BD$2,"-",Program!BD56," "),"")</f>
        <v/>
      </c>
      <c r="BE56" t="str">
        <f>IF(AND(Program!BE56&lt;&gt;"",OR(Kişisel!$C$1=Program!BE58,AND(Program!BE58="",Program!BE$3=Kişisel!$C$1))),CONCATENATE(BE$2,"-",Program!BE56," "),"")</f>
        <v/>
      </c>
      <c r="BF56" t="str">
        <f t="shared" ref="BF56" si="77">CONCATENATE(D56,E56,F56,G56,H56,I56,J56,K56,L56,M56,N56,O56,P56,Q56,R56,S56,T56,U56,V56,W56,X56,Y56,Z56,AA56,AB56,AC56,AD56,AE56,AF56,AG56,AH56,AI56,AJ56,AK56,AL56,AM56,AN56,AO56,AP56,AQ56,)</f>
        <v/>
      </c>
      <c r="BG56" t="str">
        <f t="shared" ref="BG56" si="78">CONCATENATE(AR56,AS56,AT56,AU56,AV56,AW56,AX56,AY56,AZ56,BA56,BB56,BC56,BD56,BE56)</f>
        <v/>
      </c>
    </row>
    <row r="57" spans="1:59">
      <c r="A57" s="394"/>
      <c r="B57" s="5"/>
      <c r="D57" s="29" t="str">
        <f>IF(D55&lt;&gt;"",IF(Program!D58&lt;&gt;"","("&amp;Program!D58&amp;")","("&amp;Program!D$3&amp;")"),"")</f>
        <v/>
      </c>
      <c r="E57" s="29" t="str">
        <f>IF(E55&lt;&gt;"",IF(Program!E58&lt;&gt;"","("&amp;Program!E58&amp;")","("&amp;Program!E$3&amp;")"),"")</f>
        <v/>
      </c>
      <c r="F57" s="29" t="str">
        <f>IF(F55&lt;&gt;"",IF(Program!F58&lt;&gt;"","("&amp;Program!F58&amp;")","("&amp;Program!F$3&amp;")"),"")</f>
        <v/>
      </c>
      <c r="G57" s="29" t="str">
        <f>IF(G55&lt;&gt;"",IF(Program!G58&lt;&gt;"","("&amp;Program!G58&amp;")","("&amp;Program!G$3&amp;")"),"")</f>
        <v/>
      </c>
      <c r="H57" s="29" t="str">
        <f>IF(H55&lt;&gt;"",IF(Program!H58&lt;&gt;"","("&amp;Program!H58&amp;")","("&amp;Program!H$3&amp;")"),"")</f>
        <v/>
      </c>
      <c r="I57" s="29" t="str">
        <f>IF(I55&lt;&gt;"",IF(Program!I58&lt;&gt;"","("&amp;Program!I58&amp;")","("&amp;Program!I$3&amp;")"),"")</f>
        <v/>
      </c>
      <c r="J57" s="29" t="str">
        <f>IF(J55&lt;&gt;"",IF(Program!J58&lt;&gt;"","("&amp;Program!J58&amp;")","("&amp;Program!J$3&amp;")"),"")</f>
        <v/>
      </c>
      <c r="K57" s="29" t="str">
        <f>IF(K55&lt;&gt;"",IF(Program!K58&lt;&gt;"","("&amp;Program!K58&amp;")","("&amp;Program!K$3&amp;")"),"")</f>
        <v/>
      </c>
      <c r="L57" s="29" t="str">
        <f>IF(L55&lt;&gt;"",IF(Program!L58&lt;&gt;"","("&amp;Program!L58&amp;")","("&amp;Program!L$3&amp;")"),"")</f>
        <v/>
      </c>
      <c r="M57" s="29" t="str">
        <f>IF(M55&lt;&gt;"",IF(Program!M58&lt;&gt;"","("&amp;Program!M58&amp;")","("&amp;Program!M$3&amp;")"),"")</f>
        <v/>
      </c>
      <c r="N57" s="29" t="str">
        <f>IF(N55&lt;&gt;"",IF(Program!N58&lt;&gt;"","("&amp;Program!N58&amp;")","("&amp;Program!N$3&amp;")"),"")</f>
        <v/>
      </c>
      <c r="O57" s="29" t="str">
        <f>IF(O55&lt;&gt;"",IF(Program!O58&lt;&gt;"","("&amp;Program!O58&amp;")","("&amp;Program!O$3&amp;")"),"")</f>
        <v/>
      </c>
      <c r="P57" s="29" t="str">
        <f>IF(P55&lt;&gt;"",IF(Program!P58&lt;&gt;"","("&amp;Program!P58&amp;")","("&amp;Program!P$3&amp;")"),"")</f>
        <v/>
      </c>
      <c r="Q57" s="29" t="str">
        <f>IF(Q55&lt;&gt;"",IF(Program!Q58&lt;&gt;"","("&amp;Program!Q58&amp;")","("&amp;Program!Q$3&amp;")"),"")</f>
        <v/>
      </c>
      <c r="R57" s="29" t="str">
        <f>IF(R55&lt;&gt;"",IF(Program!R58&lt;&gt;"","("&amp;Program!R58&amp;")","("&amp;Program!R$3&amp;")"),"")</f>
        <v/>
      </c>
      <c r="S57" s="29" t="str">
        <f>IF(S55&lt;&gt;"",IF(Program!S58&lt;&gt;"","("&amp;Program!S58&amp;")","("&amp;Program!S$3&amp;")"),"")</f>
        <v/>
      </c>
      <c r="T57" s="29" t="str">
        <f>IF(T55&lt;&gt;"",IF(Program!T58&lt;&gt;"","("&amp;Program!T58&amp;")","("&amp;Program!T$3&amp;")"),"")</f>
        <v/>
      </c>
      <c r="U57" s="29" t="str">
        <f>IF(U55&lt;&gt;"",IF(Program!U58&lt;&gt;"","("&amp;Program!U58&amp;")","("&amp;Program!U$3&amp;")"),"")</f>
        <v/>
      </c>
      <c r="V57" s="29" t="str">
        <f>IF(V55&lt;&gt;"",IF(Program!V58&lt;&gt;"","("&amp;Program!V58&amp;")","("&amp;Program!V$3&amp;")"),"")</f>
        <v/>
      </c>
      <c r="W57" s="29" t="str">
        <f>IF(W55&lt;&gt;"",IF(Program!W58&lt;&gt;"","("&amp;Program!W58&amp;")","("&amp;Program!W$3&amp;")"),"")</f>
        <v/>
      </c>
      <c r="X57" s="29" t="str">
        <f>IF(X55&lt;&gt;"",IF(Program!X58&lt;&gt;"","("&amp;Program!X58&amp;")","("&amp;Program!X$3&amp;")"),"")</f>
        <v/>
      </c>
      <c r="Y57" s="29" t="str">
        <f>IF(Y55&lt;&gt;"",IF(Program!Y58&lt;&gt;"","("&amp;Program!Y58&amp;")","("&amp;Program!Y$3&amp;")"),"")</f>
        <v/>
      </c>
      <c r="Z57" s="29" t="str">
        <f>IF(Z55&lt;&gt;"",IF(Program!Z58&lt;&gt;"","("&amp;Program!Z58&amp;")","("&amp;Program!Z$3&amp;")"),"")</f>
        <v/>
      </c>
      <c r="AA57" s="29" t="str">
        <f>IF(AA55&lt;&gt;"",IF(Program!AA58&lt;&gt;"","("&amp;Program!AA58&amp;")","("&amp;Program!AA$3&amp;")"),"")</f>
        <v/>
      </c>
      <c r="AB57" s="29" t="str">
        <f>IF(AB55&lt;&gt;"",IF(Program!AB58&lt;&gt;"","("&amp;Program!AB58&amp;")","("&amp;Program!AB$3&amp;")"),"")</f>
        <v/>
      </c>
      <c r="AC57" s="29" t="str">
        <f>IF(AC55&lt;&gt;"",IF(Program!AC58&lt;&gt;"","("&amp;Program!AC58&amp;")","("&amp;Program!AC$3&amp;")"),"")</f>
        <v/>
      </c>
      <c r="AD57" s="9" t="str">
        <f>IF(IFERROR(SEARCH(Kişisel!$A$1,Program!AD59),FALSE),AD$2&amp;"-"&amp;Program!AD58&amp;"/ ","")</f>
        <v/>
      </c>
      <c r="AE57" s="29" t="str">
        <f>IF(AE55&lt;&gt;"",IF(Program!AE58&lt;&gt;"","("&amp;Program!AE58&amp;")","("&amp;Program!AE$3&amp;")"),"")</f>
        <v/>
      </c>
      <c r="AF57" s="29" t="str">
        <f>IF(AF55&lt;&gt;"",IF(Program!AF58&lt;&gt;"","("&amp;Program!AF58&amp;")","("&amp;Program!AF$3&amp;")"),"")</f>
        <v/>
      </c>
      <c r="AG57" s="29" t="str">
        <f>IF(AG55&lt;&gt;"",IF(Program!AG58&lt;&gt;"","("&amp;Program!AG58&amp;")","("&amp;Program!AG$3&amp;")"),"")</f>
        <v/>
      </c>
      <c r="AH57" s="29" t="str">
        <f>IF(AH55&lt;&gt;"",IF(Program!AH58&lt;&gt;"","("&amp;Program!AH58&amp;")","("&amp;Program!AH$3&amp;")"),"")</f>
        <v/>
      </c>
      <c r="AI57" s="29" t="str">
        <f>IF(AI55&lt;&gt;"",IF(Program!AI58&lt;&gt;"","("&amp;Program!AI58&amp;")","("&amp;Program!AI$3&amp;")"),"")</f>
        <v/>
      </c>
      <c r="AJ57" s="29" t="str">
        <f>IF(AJ55&lt;&gt;"",IF(Program!AJ58&lt;&gt;"","("&amp;Program!AJ58&amp;")","("&amp;Program!AJ$3&amp;")"),"")</f>
        <v/>
      </c>
      <c r="AK57" s="29" t="str">
        <f>IF(AK55&lt;&gt;"",IF(Program!AK58&lt;&gt;"","("&amp;Program!AK58&amp;")","("&amp;Program!AK$3&amp;")"),"")</f>
        <v/>
      </c>
      <c r="AL57" s="29" t="str">
        <f>IF(AL55&lt;&gt;"",IF(Program!AL58&lt;&gt;"","("&amp;Program!AL58&amp;")","("&amp;Program!AL$3&amp;")"),"")</f>
        <v/>
      </c>
      <c r="AM57" s="29" t="str">
        <f>IF(AM55&lt;&gt;"",IF(Program!AM58&lt;&gt;"","("&amp;Program!AM58&amp;")","("&amp;Program!AM$3&amp;")"),"")</f>
        <v/>
      </c>
      <c r="AN57" s="29" t="str">
        <f>IF(AN55&lt;&gt;"",IF(Program!AN58&lt;&gt;"","("&amp;Program!AN58&amp;")","("&amp;Program!AN$3&amp;")"),"")</f>
        <v/>
      </c>
      <c r="AO57" s="29" t="str">
        <f>IF(AO55&lt;&gt;"",IF(Program!AO58&lt;&gt;"","("&amp;Program!AO58&amp;")","("&amp;Program!AO$3&amp;")"),"")</f>
        <v/>
      </c>
      <c r="AP57" s="29" t="str">
        <f>IF(AP55&lt;&gt;"",IF(Program!AP58&lt;&gt;"","("&amp;Program!AP58&amp;")","("&amp;Program!AP$3&amp;")"),"")</f>
        <v/>
      </c>
      <c r="AQ57" s="29" t="str">
        <f>IF(AQ55&lt;&gt;"",IF(Program!AQ58&lt;&gt;"","("&amp;Program!AQ58&amp;")","("&amp;Program!AQ$3&amp;")"),"")</f>
        <v/>
      </c>
      <c r="AR57" s="29" t="str">
        <f>IF(AR55&lt;&gt;"",IF(Program!AR58&lt;&gt;"","("&amp;Program!AR58&amp;")","("&amp;Program!AR$3&amp;")"),"")</f>
        <v/>
      </c>
      <c r="AS57" s="29" t="str">
        <f>IF(AS55&lt;&gt;"",IF(Program!AS58&lt;&gt;"","("&amp;Program!AS58&amp;")","("&amp;Program!AS$3&amp;")"),"")</f>
        <v/>
      </c>
      <c r="AT57" s="29" t="str">
        <f>IF(AT55&lt;&gt;"",IF(Program!AT58&lt;&gt;"","("&amp;Program!AT58&amp;")","("&amp;Program!AT$3&amp;")"),"")</f>
        <v/>
      </c>
      <c r="AU57" s="29" t="str">
        <f>IF(AU55&lt;&gt;"",IF(Program!AU58&lt;&gt;"","("&amp;Program!AU58&amp;")","("&amp;Program!AU$3&amp;")"),"")</f>
        <v/>
      </c>
      <c r="AV57" s="29" t="str">
        <f>IF(AV55&lt;&gt;"",IF(Program!AV58&lt;&gt;"","("&amp;Program!AV58&amp;")","("&amp;Program!AV$3&amp;")"),"")</f>
        <v/>
      </c>
      <c r="AW57" s="29" t="str">
        <f>IF(AW55&lt;&gt;"",IF(Program!AW58&lt;&gt;"","("&amp;Program!AW58&amp;")","("&amp;Program!AW$3&amp;")"),"")</f>
        <v/>
      </c>
      <c r="AX57" s="29" t="str">
        <f>IF(AX55&lt;&gt;"",IF(Program!AX58&lt;&gt;"","("&amp;Program!AX58&amp;")","("&amp;Program!AX$3&amp;")"),"")</f>
        <v/>
      </c>
      <c r="AY57" s="29" t="str">
        <f>IF(AY55&lt;&gt;"",IF(Program!AY58&lt;&gt;"","("&amp;Program!AY58&amp;")","("&amp;Program!AY$3&amp;")"),"")</f>
        <v/>
      </c>
      <c r="AZ57" s="29" t="str">
        <f>IF(AZ55&lt;&gt;"",IF(Program!AZ58&lt;&gt;"","("&amp;Program!AZ58&amp;")","("&amp;Program!AZ$3&amp;")"),"")</f>
        <v/>
      </c>
      <c r="BA57" s="29" t="str">
        <f>IF(BA55&lt;&gt;"",IF(Program!BA58&lt;&gt;"","("&amp;Program!BA58&amp;")","("&amp;Program!BA$3&amp;")"),"")</f>
        <v/>
      </c>
      <c r="BB57" s="29" t="str">
        <f>IF(BB55&lt;&gt;"",IF(Program!BB58&lt;&gt;"","("&amp;Program!BB58&amp;")","("&amp;Program!BB$3&amp;")"),"")</f>
        <v/>
      </c>
      <c r="BC57" s="29" t="str">
        <f>IF(BC55&lt;&gt;"",IF(Program!BC58&lt;&gt;"","("&amp;Program!BC58&amp;")","("&amp;Program!BC$3&amp;")"),"")</f>
        <v/>
      </c>
      <c r="BD57" s="29" t="str">
        <f>IF(BD55&lt;&gt;"",IF(Program!BD58&lt;&gt;"","("&amp;Program!BD58&amp;")","("&amp;Program!BD$3&amp;")"),"")</f>
        <v/>
      </c>
      <c r="BE57" s="29" t="str">
        <f>IF(BE55&lt;&gt;"",IF(Program!BE58&lt;&gt;"","("&amp;Program!BE58&amp;")","("&amp;Program!BE$3&amp;")"),"")</f>
        <v/>
      </c>
    </row>
    <row r="58" spans="1:59">
      <c r="A58" s="394"/>
      <c r="B58" s="5">
        <v>0.5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t="str">
        <f t="shared" ref="BF58:BF59" si="79">CONCATENATE(D58,D60,E58,E60,F58,F60,G58,G60,H58,H60,I58,I60,J58,J60,K58,K60,L58,L60,M58,M60,N58,N60,O58,O60,P58,P60,Q58,Q60,R58,R60,S58,S60,T58,T60,U58,U60,V58,V60,W58,W60,X58,X60,Y58,Y60,Z58,Z60,AA58,AA60,AB58,AB60,AC58,AC60,AD58,AD60,AE58,AE60,AF58,AF60,AG58,AG60,AH58,AH60,AI58,AI60,AJ58,AJ60,AK58,AK60,AL58,AL60,AM58,AM60,AN58,AN60,AO58,AO60,AP58,AP60,AQ58,AQ60)</f>
        <v/>
      </c>
      <c r="BG58" t="str">
        <f t="shared" ref="BG58:BG59" si="80">CONCATENATE(AR58,AR60,AS58,AS60,AT58,AT60,AU58,AU60,AV58,AV60,AW58,AW60,AX58,AX60,AY58,AY60,AZ58,AZ60,BA58,BA60,BB58,BB60,BC58,BC60,BD58,BD60,BE58,BE60)</f>
        <v/>
      </c>
    </row>
    <row r="59" spans="1:59">
      <c r="A59" s="394"/>
      <c r="B59" s="5">
        <v>0.54166666666666696</v>
      </c>
      <c r="C59" s="6" t="str">
        <f t="shared" ref="C59:C60" si="81">CONCATENATE(BF59,BG59)</f>
        <v>TRN2-Tarım Makineleri ve Tatbikatı/ (14)</v>
      </c>
      <c r="D59" s="9" t="str">
        <f>IF(IFERROR(SEARCH(Kişisel!$A$1,Program!D61),FALSE),D$2&amp;"-"&amp;Program!D60&amp;"/ ","")</f>
        <v/>
      </c>
      <c r="E59" s="9" t="str">
        <f>IF(IFERROR(SEARCH(Kişisel!$A$1,Program!E61),FALSE),E$2&amp;"-"&amp;Program!E60&amp;"/ ","")</f>
        <v/>
      </c>
      <c r="F59" s="9" t="str">
        <f>IF(IFERROR(SEARCH(Kişisel!$A$1,Program!F61),FALSE),F$2&amp;"-"&amp;Program!F60&amp;"/ ","")</f>
        <v/>
      </c>
      <c r="G59" s="9" t="str">
        <f>IF(IFERROR(SEARCH(Kişisel!$A$1,Program!G61),FALSE),G$2&amp;"-"&amp;Program!G60&amp;"/ ","")</f>
        <v/>
      </c>
      <c r="H59" s="9" t="str">
        <f>IF(IFERROR(SEARCH(Kişisel!$A$1,Program!H61),FALSE),H$2&amp;"-"&amp;Program!H60&amp;"/ ","")</f>
        <v/>
      </c>
      <c r="I59" s="9" t="str">
        <f>IF(IFERROR(SEARCH(Kişisel!$A$1,Program!I61),FALSE),I$2&amp;"-"&amp;Program!I60&amp;"/ ","")</f>
        <v/>
      </c>
      <c r="J59" s="9" t="str">
        <f>IF(IFERROR(SEARCH(Kişisel!$A$1,Program!J61),FALSE),J$2&amp;"-"&amp;Program!J60&amp;"/ ","")</f>
        <v/>
      </c>
      <c r="K59" s="9" t="str">
        <f>IF(IFERROR(SEARCH(Kişisel!$A$1,Program!K61),FALSE),K$2&amp;"-"&amp;Program!K60&amp;"/ ","")</f>
        <v/>
      </c>
      <c r="L59" s="9" t="str">
        <f>IF(IFERROR(SEARCH(Kişisel!$A$1,Program!L61),FALSE),L$2&amp;"-"&amp;Program!L60&amp;"/ ","")</f>
        <v/>
      </c>
      <c r="M59" s="9" t="str">
        <f>IF(IFERROR(SEARCH(Kişisel!$A$1,Program!M61),FALSE),M$2&amp;"-"&amp;Program!M60&amp;"/ ","")</f>
        <v/>
      </c>
      <c r="N59" s="9" t="str">
        <f>IF(IFERROR(SEARCH(Kişisel!$A$1,Program!N61),FALSE),N$2&amp;"-"&amp;Program!N60&amp;"/ ","")</f>
        <v/>
      </c>
      <c r="O59" s="9" t="str">
        <f>IF(IFERROR(SEARCH(Kişisel!$A$1,Program!O61),FALSE),O$2&amp;"-"&amp;Program!O60&amp;"/ ","")</f>
        <v/>
      </c>
      <c r="P59" s="9" t="str">
        <f>IF(IFERROR(SEARCH(Kişisel!$A$1,Program!P61),FALSE),P$2&amp;"-"&amp;Program!P60&amp;"/ ","")</f>
        <v/>
      </c>
      <c r="Q59" s="9" t="str">
        <f>IF(IFERROR(SEARCH(Kişisel!$A$1,Program!Q61),FALSE),Q$2&amp;"-"&amp;Program!Q60&amp;"/ ","")</f>
        <v/>
      </c>
      <c r="R59" s="9" t="str">
        <f>IF(IFERROR(SEARCH(Kişisel!$A$1,Program!R61),FALSE),R$2&amp;"-"&amp;Program!R60&amp;"/ ","")</f>
        <v/>
      </c>
      <c r="S59" s="9" t="str">
        <f>IF(IFERROR(SEARCH(Kişisel!$A$1,Program!S61),FALSE),S$2&amp;"-"&amp;Program!S60&amp;"/ ","")</f>
        <v/>
      </c>
      <c r="T59" s="9" t="str">
        <f>IF(IFERROR(SEARCH(Kişisel!$A$1,Program!T61),FALSE),T$2&amp;"-"&amp;Program!T60&amp;"/ ","")</f>
        <v/>
      </c>
      <c r="U59" s="9" t="str">
        <f>IF(IFERROR(SEARCH(Kişisel!$A$1,Program!U61),FALSE),U$2&amp;"-"&amp;Program!U60&amp;"/ ","")</f>
        <v/>
      </c>
      <c r="V59" s="9" t="str">
        <f>IF(IFERROR(SEARCH(Kişisel!$A$1,Program!V61),FALSE),V$2&amp;"-"&amp;Program!V60&amp;"/ ","")</f>
        <v/>
      </c>
      <c r="W59" s="9" t="str">
        <f>IF(IFERROR(SEARCH(Kişisel!$A$1,Program!W61),FALSE),W$2&amp;"-"&amp;Program!W60&amp;"/ ","")</f>
        <v/>
      </c>
      <c r="X59" s="9" t="str">
        <f>IF(IFERROR(SEARCH(Kişisel!$A$1,Program!X61),FALSE),X$2&amp;"-"&amp;Program!X60&amp;"/ ","")</f>
        <v/>
      </c>
      <c r="Y59" s="9" t="str">
        <f>IF(IFERROR(SEARCH(Kişisel!$A$1,Program!Y61),FALSE),Y$2&amp;"-"&amp;Program!Y60&amp;"/ ","")</f>
        <v/>
      </c>
      <c r="Z59" s="9" t="str">
        <f>IF(IFERROR(SEARCH(Kişisel!$A$1,Program!Z61),FALSE),Z$2&amp;"-"&amp;Program!Z60&amp;"/ ","")</f>
        <v/>
      </c>
      <c r="AA59" s="9" t="str">
        <f>IF(IFERROR(SEARCH(Kişisel!$A$1,Program!AA61),FALSE),AA$2&amp;"-"&amp;Program!AA60&amp;"/ ","")</f>
        <v/>
      </c>
      <c r="AB59" s="9" t="str">
        <f>IF(IFERROR(SEARCH(Kişisel!$A$1,Program!AB61),FALSE),AB$2&amp;"-"&amp;Program!AB60&amp;"/ ","")</f>
        <v/>
      </c>
      <c r="AC59" s="9" t="str">
        <f>IF(IFERROR(SEARCH(Kişisel!$A$1,Program!AC61),FALSE),AC$2&amp;"-"&amp;Program!AC60&amp;"/ ","")</f>
        <v/>
      </c>
      <c r="AD59" s="9" t="str">
        <f>IF(IFERROR(SEARCH(Kişisel!$A$1,Program!AD61),FALSE),AD$2&amp;"-"&amp;Program!AD60&amp;"/ ","")</f>
        <v/>
      </c>
      <c r="AE59" s="9" t="str">
        <f>IF(IFERROR(SEARCH(Kişisel!$A$1,Program!AE61),FALSE),AE$2&amp;"-"&amp;Program!AE60&amp;"/ ","")</f>
        <v xml:space="preserve">TRN2-Tarım Makineleri ve Tatbikatı/ </v>
      </c>
      <c r="AF59" s="9" t="str">
        <f>IF(IFERROR(SEARCH(Kişisel!$A$1,Program!AF61),FALSE),AF$2&amp;"-"&amp;Program!AF60&amp;"/ ","")</f>
        <v/>
      </c>
      <c r="AG59" s="9" t="str">
        <f>IF(IFERROR(SEARCH(Kişisel!$A$1,Program!AG61),FALSE),AG$2&amp;"-"&amp;Program!AG60&amp;"/ ","")</f>
        <v/>
      </c>
      <c r="AH59" s="9" t="str">
        <f>IF(IFERROR(SEARCH(Kişisel!$A$1,Program!AH61),FALSE),AH$2&amp;"-"&amp;Program!AH60&amp;"/ ","")</f>
        <v/>
      </c>
      <c r="AI59" s="9" t="str">
        <f>IF(IFERROR(SEARCH(Kişisel!$A$1,Program!AI61),FALSE),AI$2&amp;"-"&amp;Program!AI60&amp;"/ ","")</f>
        <v/>
      </c>
      <c r="AJ59" s="9" t="str">
        <f>IF(IFERROR(SEARCH(Kişisel!$A$1,Program!AJ61),FALSE),AJ$2&amp;"-"&amp;Program!AJ60&amp;"/ ","")</f>
        <v/>
      </c>
      <c r="AK59" s="9" t="str">
        <f>IF(IFERROR(SEARCH(Kişisel!$A$1,Program!AK61),FALSE),AK$2&amp;"-"&amp;Program!AK60&amp;"/ ","")</f>
        <v/>
      </c>
      <c r="AL59" s="9" t="str">
        <f>IF(IFERROR(SEARCH(Kişisel!$A$1,Program!AL61),FALSE),AL$2&amp;"-"&amp;Program!AL60&amp;"/ ","")</f>
        <v/>
      </c>
      <c r="AM59" s="9" t="str">
        <f>IF(IFERROR(SEARCH(Kişisel!$A$1,Program!AM61),FALSE),AM$2&amp;"-"&amp;Program!AM60&amp;"/ ","")</f>
        <v/>
      </c>
      <c r="AN59" s="9" t="str">
        <f>IF(IFERROR(SEARCH(Kişisel!$A$1,Program!AN61),FALSE),AN$2&amp;"-"&amp;Program!AN60&amp;"/ ","")</f>
        <v/>
      </c>
      <c r="AO59" s="9" t="str">
        <f>IF(IFERROR(SEARCH(Kişisel!$A$1,Program!AO61),FALSE),AO$2&amp;"-"&amp;Program!AO60&amp;"/ ","")</f>
        <v/>
      </c>
      <c r="AP59" s="9" t="str">
        <f>IF(IFERROR(SEARCH(Kişisel!$A$1,Program!AP61),FALSE),AP$2&amp;"-"&amp;Program!AP60&amp;"/ ","")</f>
        <v/>
      </c>
      <c r="AQ59" s="9" t="str">
        <f>IF(IFERROR(SEARCH(Kişisel!$A$1,Program!AQ61),FALSE),AQ$2&amp;"-"&amp;Program!AQ60&amp;"/ ","")</f>
        <v/>
      </c>
      <c r="AR59" s="9" t="str">
        <f>IF(IFERROR(SEARCH(Kişisel!$A$1,Program!AR61),FALSE),AR$2&amp;"-"&amp;Program!AR60&amp;"/ ","")</f>
        <v/>
      </c>
      <c r="AS59" s="9" t="str">
        <f>IF(IFERROR(SEARCH(Kişisel!$A$1,Program!AS61),FALSE),AS$2&amp;"-"&amp;Program!AS60&amp;"/ ","")</f>
        <v/>
      </c>
      <c r="AT59" s="9" t="str">
        <f>IF(IFERROR(SEARCH(Kişisel!$A$1,Program!AT61),FALSE),AT$2&amp;"-"&amp;Program!AT60&amp;"/ ","")</f>
        <v/>
      </c>
      <c r="AU59" s="9" t="str">
        <f>IF(IFERROR(SEARCH(Kişisel!$A$1,Program!AU61),FALSE),AU$2&amp;"-"&amp;Program!AU60&amp;"/ ","")</f>
        <v/>
      </c>
      <c r="AV59" s="9" t="str">
        <f>IF(IFERROR(SEARCH(Kişisel!$A$1,Program!AV61),FALSE),AV$2&amp;"-"&amp;Program!AV60&amp;"/ ","")</f>
        <v/>
      </c>
      <c r="AW59" s="9" t="str">
        <f>IF(IFERROR(SEARCH(Kişisel!$A$1,Program!AW61),FALSE),AW$2&amp;"-"&amp;Program!AW60&amp;"/ ","")</f>
        <v/>
      </c>
      <c r="AX59" s="9" t="str">
        <f>IF(IFERROR(SEARCH(Kişisel!$A$1,Program!AX61),FALSE),AX$2&amp;"-"&amp;Program!AX60&amp;"/ ","")</f>
        <v/>
      </c>
      <c r="AY59" s="9" t="str">
        <f>IF(IFERROR(SEARCH(Kişisel!$A$1,Program!AY61),FALSE),AY$2&amp;"-"&amp;Program!AY60&amp;"/ ","")</f>
        <v/>
      </c>
      <c r="AZ59" s="9" t="str">
        <f>IF(IFERROR(SEARCH(Kişisel!$A$1,Program!AZ61),FALSE),AZ$2&amp;"-"&amp;Program!AZ60&amp;"/ ","")</f>
        <v/>
      </c>
      <c r="BA59" s="9" t="str">
        <f>IF(IFERROR(SEARCH(Kişisel!$A$1,Program!BA61),FALSE),BA$2&amp;"-"&amp;Program!BA60&amp;"/ ","")</f>
        <v/>
      </c>
      <c r="BB59" s="9" t="str">
        <f>IF(IFERROR(SEARCH(Kişisel!$A$1,Program!BB61),FALSE),BB$2&amp;"-"&amp;Program!BB60&amp;"/ ","")</f>
        <v/>
      </c>
      <c r="BC59" s="9" t="str">
        <f>IF(IFERROR(SEARCH(Kişisel!$A$1,Program!BC61),FALSE),BC$2&amp;"-"&amp;Program!BC60&amp;"/ ","")</f>
        <v/>
      </c>
      <c r="BD59" s="9" t="str">
        <f>IF(IFERROR(SEARCH(Kişisel!$A$1,Program!BD61),FALSE),BD$2&amp;"-"&amp;Program!BD60&amp;"/ ","")</f>
        <v/>
      </c>
      <c r="BE59" s="9" t="str">
        <f>IF(IFERROR(SEARCH(Kişisel!$A$1,Program!BE61),FALSE),BE$2&amp;"-"&amp;Program!BE60&amp;"/ ","")</f>
        <v/>
      </c>
      <c r="BF59" t="str">
        <f t="shared" si="79"/>
        <v>TRN2-Tarım Makineleri ve Tatbikatı/ (14)</v>
      </c>
      <c r="BG59" t="str">
        <f t="shared" si="80"/>
        <v/>
      </c>
    </row>
    <row r="60" spans="1:59">
      <c r="A60" s="394"/>
      <c r="B60" s="5"/>
      <c r="C60" s="6" t="str">
        <f t="shared" si="81"/>
        <v/>
      </c>
      <c r="D60" t="str">
        <f>IF(AND(Program!D60&lt;&gt;"",OR(Kişisel!$C$1=Program!D62,AND(Program!D62="",Program!D$3=Kişisel!$C$1))),CONCATENATE(D$2,"-",Program!D60," "),"")</f>
        <v/>
      </c>
      <c r="E60" t="str">
        <f>IF(AND(Program!E60&lt;&gt;"",OR(Kişisel!$C$1=Program!E62,AND(Program!E62="",Program!E$3=Kişisel!$C$1))),CONCATENATE(E$2,"-",Program!E60," "),"")</f>
        <v/>
      </c>
      <c r="F60" t="str">
        <f>IF(AND(Program!F60&lt;&gt;"",OR(Kişisel!$C$1=Program!F62,AND(Program!F62="",Program!F$3=Kişisel!$C$1))),CONCATENATE(F$2,"-",Program!F60," "),"")</f>
        <v/>
      </c>
      <c r="G60" t="str">
        <f>IF(AND(Program!G60&lt;&gt;"",OR(Kişisel!$C$1=Program!G62,AND(Program!G62="",Program!G$3=Kişisel!$C$1))),CONCATENATE(G$2,"-",Program!G60," "),"")</f>
        <v/>
      </c>
      <c r="H60" t="str">
        <f>IF(AND(Program!H60&lt;&gt;"",OR(Kişisel!$C$1=Program!H62,AND(Program!H62="",Program!H$3=Kişisel!$C$1))),CONCATENATE(H$2,"-",Program!H60," "),"")</f>
        <v/>
      </c>
      <c r="I60" t="str">
        <f>IF(AND(Program!I60&lt;&gt;"",OR(Kişisel!$C$1=Program!I62,AND(Program!I62="",Program!I$3=Kişisel!$C$1))),CONCATENATE(I$2,"-",Program!I60," "),"")</f>
        <v/>
      </c>
      <c r="J60" t="str">
        <f>IF(AND(Program!J60&lt;&gt;"",OR(Kişisel!$C$1=Program!J62,AND(Program!J62="",Program!J$3=Kişisel!$C$1))),CONCATENATE(J$2,"-",Program!J60," "),"")</f>
        <v/>
      </c>
      <c r="K60" t="str">
        <f>IF(AND(Program!K60&lt;&gt;"",OR(Kişisel!$C$1=Program!K62,AND(Program!K62="",Program!K$3=Kişisel!$C$1))),CONCATENATE(K$2,"-",Program!K60," "),"")</f>
        <v/>
      </c>
      <c r="L60" t="str">
        <f>IF(AND(Program!L60&lt;&gt;"",OR(Kişisel!$C$1=Program!L62,AND(Program!L62="",Program!L$3=Kişisel!$C$1))),CONCATENATE(L$2,"-",Program!L60," "),"")</f>
        <v/>
      </c>
      <c r="M60" t="str">
        <f>IF(AND(Program!M60&lt;&gt;"",OR(Kişisel!$C$1=Program!M62,AND(Program!M62="",Program!M$3=Kişisel!$C$1))),CONCATENATE(M$2,"-",Program!M60," "),"")</f>
        <v/>
      </c>
      <c r="N60" t="str">
        <f>IF(AND(Program!N60&lt;&gt;"",OR(Kişisel!$C$1=Program!N62,AND(Program!N62="",Program!N$3=Kişisel!$C$1))),CONCATENATE(N$2,"-",Program!N60," "),"")</f>
        <v/>
      </c>
      <c r="O60" t="str">
        <f>IF(AND(Program!O60&lt;&gt;"",OR(Kişisel!$C$1=Program!O62,AND(Program!O62="",Program!O$3=Kişisel!$C$1))),CONCATENATE(O$2,"-",Program!O60," "),"")</f>
        <v/>
      </c>
      <c r="P60" t="str">
        <f>IF(AND(Program!P60&lt;&gt;"",OR(Kişisel!$C$1=Program!P62,AND(Program!P62="",Program!P$3=Kişisel!$C$1))),CONCATENATE(P$2,"-",Program!P60," "),"")</f>
        <v/>
      </c>
      <c r="Q60" t="str">
        <f>IF(AND(Program!Q60&lt;&gt;"",OR(Kişisel!$C$1=Program!Q62,AND(Program!Q62="",Program!Q$3=Kişisel!$C$1))),CONCATENATE(Q$2,"-",Program!Q60," "),"")</f>
        <v/>
      </c>
      <c r="R60" t="str">
        <f>IF(AND(Program!R60&lt;&gt;"",OR(Kişisel!$C$1=Program!R62,AND(Program!R62="",Program!R$3=Kişisel!$C$1))),CONCATENATE(R$2,"-",Program!R60," "),"")</f>
        <v/>
      </c>
      <c r="S60" t="str">
        <f>IF(AND(Program!S60&lt;&gt;"",OR(Kişisel!$C$1=Program!S62,AND(Program!S62="",Program!S$3=Kişisel!$C$1))),CONCATENATE(S$2,"-",Program!S60," "),"")</f>
        <v/>
      </c>
      <c r="T60" t="str">
        <f>IF(AND(Program!T60&lt;&gt;"",OR(Kişisel!$C$1=Program!T62,AND(Program!T62="",Program!T$3=Kişisel!$C$1))),CONCATENATE(T$2,"-",Program!T60," "),"")</f>
        <v/>
      </c>
      <c r="U60" t="str">
        <f>IF(AND(Program!U60&lt;&gt;"",OR(Kişisel!$C$1=Program!U62,AND(Program!U62="",Program!U$3=Kişisel!$C$1))),CONCATENATE(U$2,"-",Program!U60," "),"")</f>
        <v/>
      </c>
      <c r="V60" t="str">
        <f>IF(AND(Program!V60&lt;&gt;"",OR(Kişisel!$C$1=Program!V62,AND(Program!V62="",Program!V$3=Kişisel!$C$1))),CONCATENATE(V$2,"-",Program!V60," "),"")</f>
        <v/>
      </c>
      <c r="W60" t="str">
        <f>IF(AND(Program!W60&lt;&gt;"",OR(Kişisel!$C$1=Program!W62,AND(Program!W62="",Program!W$3=Kişisel!$C$1))),CONCATENATE(W$2,"-",Program!W60," "),"")</f>
        <v/>
      </c>
      <c r="X60" t="str">
        <f>IF(AND(Program!X60&lt;&gt;"",OR(Kişisel!$C$1=Program!X62,AND(Program!X62="",Program!X$3=Kişisel!$C$1))),CONCATENATE(X$2,"-",Program!X60," "),"")</f>
        <v/>
      </c>
      <c r="Y60" t="str">
        <f>IF(AND(Program!Y60&lt;&gt;"",OR(Kişisel!$C$1=Program!Y62,AND(Program!Y62="",Program!Y$3=Kişisel!$C$1))),CONCATENATE(Y$2,"-",Program!Y60," "),"")</f>
        <v/>
      </c>
      <c r="Z60" t="str">
        <f>IF(AND(Program!Z60&lt;&gt;"",OR(Kişisel!$C$1=Program!Z62,AND(Program!Z62="",Program!Z$3=Kişisel!$C$1))),CONCATENATE(Z$2,"-",Program!Z60," "),"")</f>
        <v/>
      </c>
      <c r="AA60" t="str">
        <f>IF(AND(Program!AA60&lt;&gt;"",OR(Kişisel!$C$1=Program!AA62,AND(Program!AA62="",Program!AA$3=Kişisel!$C$1))),CONCATENATE(AA$2,"-",Program!AA60," "),"")</f>
        <v/>
      </c>
      <c r="AB60" t="str">
        <f>IF(AND(Program!AB60&lt;&gt;"",OR(Kişisel!$C$1=Program!AB62,AND(Program!AB62="",Program!AB$3=Kişisel!$C$1))),CONCATENATE(AB$2,"-",Program!AB60," "),"")</f>
        <v/>
      </c>
      <c r="AC60" t="str">
        <f>IF(AND(Program!AC60&lt;&gt;"",OR(Kişisel!$C$1=Program!AC62,AND(Program!AC62="",Program!AC$3=Kişisel!$C$1))),CONCATENATE(AC$2,"-",Program!AC60," "),"")</f>
        <v/>
      </c>
      <c r="AD60" t="str">
        <f>IF(AND(Program!AD60&lt;&gt;"",OR(Kişisel!$C$1=Program!AD62,AND(Program!AD62="",Program!AD$3=Kişisel!$C$1))),CONCATENATE(AD$2,"-",Program!AD60," "),"")</f>
        <v/>
      </c>
      <c r="AE60" t="str">
        <f>IF(AND(Program!AE60&lt;&gt;"",OR(Kişisel!$C$1=Program!AE62,AND(Program!AE62="",Program!AE$3=Kişisel!$C$1))),CONCATENATE(AE$2,"-",Program!AE60," "),"")</f>
        <v/>
      </c>
      <c r="AF60" t="str">
        <f>IF(AND(Program!AF60&lt;&gt;"",OR(Kişisel!$C$1=Program!AF62,AND(Program!AF62="",Program!AF$3=Kişisel!$C$1))),CONCATENATE(AF$2,"-",Program!AF60," "),"")</f>
        <v/>
      </c>
      <c r="AG60" t="str">
        <f>IF(AND(Program!AG60&lt;&gt;"",OR(Kişisel!$C$1=Program!AG62,AND(Program!AG62="",Program!AG$3=Kişisel!$C$1))),CONCATENATE(AG$2,"-",Program!AG60," "),"")</f>
        <v/>
      </c>
      <c r="AH60" t="str">
        <f>IF(AND(Program!AH60&lt;&gt;"",OR(Kişisel!$C$1=Program!AH62,AND(Program!AH62="",Program!AH$3=Kişisel!$C$1))),CONCATENATE(AH$2,"-",Program!AH60," "),"")</f>
        <v/>
      </c>
      <c r="AI60" t="str">
        <f>IF(AND(Program!AI60&lt;&gt;"",OR(Kişisel!$C$1=Program!AI62,AND(Program!AI62="",Program!AI$3=Kişisel!$C$1))),CONCATENATE(AI$2,"-",Program!AI60," "),"")</f>
        <v/>
      </c>
      <c r="AJ60" t="str">
        <f>IF(AND(Program!AJ60&lt;&gt;"",OR(Kişisel!$C$1=Program!AJ62,AND(Program!AJ62="",Program!AJ$3=Kişisel!$C$1))),CONCATENATE(AJ$2,"-",Program!AJ60," "),"")</f>
        <v/>
      </c>
      <c r="AK60" t="str">
        <f>IF(AND(Program!AK60&lt;&gt;"",OR(Kişisel!$C$1=Program!AK62,AND(Program!AK62="",Program!AK$3=Kişisel!$C$1))),CONCATENATE(AK$2,"-",Program!AK60," "),"")</f>
        <v/>
      </c>
      <c r="AL60" t="str">
        <f>IF(AND(Program!AL60&lt;&gt;"",OR(Kişisel!$C$1=Program!AL62,AND(Program!AL62="",Program!AL$3=Kişisel!$C$1))),CONCATENATE(AL$2,"-",Program!AL60," "),"")</f>
        <v/>
      </c>
      <c r="AM60" t="str">
        <f>IF(AND(Program!AM60&lt;&gt;"",OR(Kişisel!$C$1=Program!AM62,AND(Program!AM62="",Program!AM$3=Kişisel!$C$1))),CONCATENATE(AM$2,"-",Program!AM60," "),"")</f>
        <v/>
      </c>
      <c r="AN60" t="str">
        <f>IF(AND(Program!AN60&lt;&gt;"",OR(Kişisel!$C$1=Program!AN62,AND(Program!AN62="",Program!AN$3=Kişisel!$C$1))),CONCATENATE(AN$2,"-",Program!AN60," "),"")</f>
        <v/>
      </c>
      <c r="AO60" t="str">
        <f>IF(AND(Program!AO60&lt;&gt;"",OR(Kişisel!$C$1=Program!AO62,AND(Program!AO62="",Program!AO$3=Kişisel!$C$1))),CONCATENATE(AO$2,"-",Program!AO60," "),"")</f>
        <v/>
      </c>
      <c r="AP60" t="str">
        <f>IF(AND(Program!AP60&lt;&gt;"",OR(Kişisel!$C$1=Program!AP62,AND(Program!AP62="",Program!AP$3=Kişisel!$C$1))),CONCATENATE(AP$2,"-",Program!AP60," "),"")</f>
        <v/>
      </c>
      <c r="AQ60" t="str">
        <f>IF(AND(Program!AQ60&lt;&gt;"",OR(Kişisel!$C$1=Program!AQ62,AND(Program!AQ62="",Program!AQ$3=Kişisel!$C$1))),CONCATENATE(AQ$2,"-",Program!AQ60," "),"")</f>
        <v/>
      </c>
      <c r="AR60" t="str">
        <f>IF(AND(Program!AR60&lt;&gt;"",OR(Kişisel!$C$1=Program!AR62,AND(Program!AR62="",Program!AR$3=Kişisel!$C$1))),CONCATENATE(AR$2,"-",Program!AR60," "),"")</f>
        <v/>
      </c>
      <c r="AS60" t="str">
        <f>IF(AND(Program!AS60&lt;&gt;"",OR(Kişisel!$C$1=Program!AS62,AND(Program!AS62="",Program!AS$3=Kişisel!$C$1))),CONCATENATE(AS$2,"-",Program!AS60," "),"")</f>
        <v/>
      </c>
      <c r="AT60" t="str">
        <f>IF(AND(Program!AT60&lt;&gt;"",OR(Kişisel!$C$1=Program!AT62,AND(Program!AT62="",Program!AT$3=Kişisel!$C$1))),CONCATENATE(AT$2,"-",Program!AT60," "),"")</f>
        <v/>
      </c>
      <c r="AU60" t="str">
        <f>IF(AND(Program!AU60&lt;&gt;"",OR(Kişisel!$C$1=Program!AU62,AND(Program!AU62="",Program!AU$3=Kişisel!$C$1))),CONCATENATE(AU$2,"-",Program!AU60," "),"")</f>
        <v/>
      </c>
      <c r="AV60" t="str">
        <f>IF(AND(Program!AV60&lt;&gt;"",OR(Kişisel!$C$1=Program!AV62,AND(Program!AV62="",Program!AV$3=Kişisel!$C$1))),CONCATENATE(AV$2,"-",Program!AV60," "),"")</f>
        <v/>
      </c>
      <c r="AW60" t="str">
        <f>IF(AND(Program!AW60&lt;&gt;"",OR(Kişisel!$C$1=Program!AW62,AND(Program!AW62="",Program!AW$3=Kişisel!$C$1))),CONCATENATE(AW$2,"-",Program!AW60," "),"")</f>
        <v/>
      </c>
      <c r="AX60" t="str">
        <f>IF(AND(Program!AX60&lt;&gt;"",OR(Kişisel!$C$1=Program!AX62,AND(Program!AX62="",Program!AX$3=Kişisel!$C$1))),CONCATENATE(AX$2,"-",Program!AX60," "),"")</f>
        <v/>
      </c>
      <c r="AY60" t="str">
        <f>IF(AND(Program!AY60&lt;&gt;"",OR(Kişisel!$C$1=Program!AY62,AND(Program!AY62="",Program!AY$3=Kişisel!$C$1))),CONCATENATE(AY$2,"-",Program!AY60," "),"")</f>
        <v/>
      </c>
      <c r="AZ60" t="str">
        <f>IF(AND(Program!AZ60&lt;&gt;"",OR(Kişisel!$C$1=Program!AZ62,AND(Program!AZ62="",Program!AZ$3=Kişisel!$C$1))),CONCATENATE(AZ$2,"-",Program!AZ60," "),"")</f>
        <v/>
      </c>
      <c r="BA60" t="str">
        <f>IF(AND(Program!BA60&lt;&gt;"",OR(Kişisel!$C$1=Program!BA62,AND(Program!BA62="",Program!BA$3=Kişisel!$C$1))),CONCATENATE(BA$2,"-",Program!BA60," "),"")</f>
        <v/>
      </c>
      <c r="BB60" t="str">
        <f>IF(AND(Program!BB60&lt;&gt;"",OR(Kişisel!$C$1=Program!BB62,AND(Program!BB62="",Program!BB$3=Kişisel!$C$1))),CONCATENATE(BB$2,"-",Program!BB60," "),"")</f>
        <v/>
      </c>
      <c r="BC60" t="str">
        <f>IF(AND(Program!BC60&lt;&gt;"",OR(Kişisel!$C$1=Program!BC62,AND(Program!BC62="",Program!BC$3=Kişisel!$C$1))),CONCATENATE(BC$2,"-",Program!BC60," "),"")</f>
        <v/>
      </c>
      <c r="BD60" t="str">
        <f>IF(AND(Program!BD60&lt;&gt;"",OR(Kişisel!$C$1=Program!BD62,AND(Program!BD62="",Program!BD$3=Kişisel!$C$1))),CONCATENATE(BD$2,"-",Program!BD60," "),"")</f>
        <v/>
      </c>
      <c r="BE60" t="str">
        <f>IF(AND(Program!BE60&lt;&gt;"",OR(Kişisel!$C$1=Program!BE62,AND(Program!BE62="",Program!BE$3=Kişisel!$C$1))),CONCATENATE(BE$2,"-",Program!BE60," "),"")</f>
        <v/>
      </c>
      <c r="BF60" t="str">
        <f t="shared" ref="BF60" si="82">CONCATENATE(D60,E60,F60,G60,H60,I60,J60,K60,L60,M60,N60,O60,P60,Q60,R60,S60,T60,U60,V60,W60,X60,Y60,Z60,AA60,AB60,AC60,AD60,AE60,AF60,AG60,AH60,AI60,AJ60,AK60,AL60,AM60,AN60,AO60,AP60,AQ60,)</f>
        <v/>
      </c>
      <c r="BG60" t="str">
        <f t="shared" ref="BG60" si="83">CONCATENATE(AR60,AS60,AT60,AU60,AV60,AW60,AX60,AY60,AZ60,BA60,BB60,BC60,BD60,BE60,)</f>
        <v/>
      </c>
    </row>
    <row r="61" spans="1:59">
      <c r="A61" s="394"/>
      <c r="B61" s="5"/>
      <c r="D61" s="29" t="str">
        <f>IF(D59&lt;&gt;"",IF(Program!D62&lt;&gt;"","("&amp;Program!D62&amp;")","("&amp;Program!D$3&amp;")"),"")</f>
        <v/>
      </c>
      <c r="E61" s="29" t="str">
        <f>IF(E59&lt;&gt;"",IF(Program!E62&lt;&gt;"","("&amp;Program!E62&amp;")","("&amp;Program!E$3&amp;")"),"")</f>
        <v/>
      </c>
      <c r="F61" s="29" t="str">
        <f>IF(F59&lt;&gt;"",IF(Program!F62&lt;&gt;"","("&amp;Program!F62&amp;")","("&amp;Program!F$3&amp;")"),"")</f>
        <v/>
      </c>
      <c r="G61" s="29" t="str">
        <f>IF(G59&lt;&gt;"",IF(Program!G62&lt;&gt;"","("&amp;Program!G62&amp;")","("&amp;Program!G$3&amp;")"),"")</f>
        <v/>
      </c>
      <c r="H61" s="29" t="str">
        <f>IF(H59&lt;&gt;"",IF(Program!H62&lt;&gt;"","("&amp;Program!H62&amp;")","("&amp;Program!H$3&amp;")"),"")</f>
        <v/>
      </c>
      <c r="I61" s="29" t="str">
        <f>IF(I59&lt;&gt;"",IF(Program!I62&lt;&gt;"","("&amp;Program!I62&amp;")","("&amp;Program!I$3&amp;")"),"")</f>
        <v/>
      </c>
      <c r="J61" s="29" t="str">
        <f>IF(J59&lt;&gt;"",IF(Program!J62&lt;&gt;"","("&amp;Program!J62&amp;")","("&amp;Program!J$3&amp;")"),"")</f>
        <v/>
      </c>
      <c r="K61" s="29" t="str">
        <f>IF(K59&lt;&gt;"",IF(Program!K62&lt;&gt;"","("&amp;Program!K62&amp;")","("&amp;Program!K$3&amp;")"),"")</f>
        <v/>
      </c>
      <c r="L61" s="29" t="str">
        <f>IF(L59&lt;&gt;"",IF(Program!L62&lt;&gt;"","("&amp;Program!L62&amp;")","("&amp;Program!L$3&amp;")"),"")</f>
        <v/>
      </c>
      <c r="M61" s="29" t="str">
        <f>IF(M59&lt;&gt;"",IF(Program!M62&lt;&gt;"","("&amp;Program!M62&amp;")","("&amp;Program!M$3&amp;")"),"")</f>
        <v/>
      </c>
      <c r="N61" s="29" t="str">
        <f>IF(N59&lt;&gt;"",IF(Program!N62&lt;&gt;"","("&amp;Program!N62&amp;")","("&amp;Program!N$3&amp;")"),"")</f>
        <v/>
      </c>
      <c r="O61" s="29" t="str">
        <f>IF(O59&lt;&gt;"",IF(Program!O62&lt;&gt;"","("&amp;Program!O62&amp;")","("&amp;Program!O$3&amp;")"),"")</f>
        <v/>
      </c>
      <c r="P61" s="29" t="str">
        <f>IF(P59&lt;&gt;"",IF(Program!P62&lt;&gt;"","("&amp;Program!P62&amp;")","("&amp;Program!P$3&amp;")"),"")</f>
        <v/>
      </c>
      <c r="Q61" s="29" t="str">
        <f>IF(Q59&lt;&gt;"",IF(Program!Q62&lt;&gt;"","("&amp;Program!Q62&amp;")","("&amp;Program!Q$3&amp;")"),"")</f>
        <v/>
      </c>
      <c r="R61" s="29" t="str">
        <f>IF(R59&lt;&gt;"",IF(Program!R62&lt;&gt;"","("&amp;Program!R62&amp;")","("&amp;Program!R$3&amp;")"),"")</f>
        <v/>
      </c>
      <c r="S61" s="29" t="str">
        <f>IF(S59&lt;&gt;"",IF(Program!S62&lt;&gt;"","("&amp;Program!S62&amp;")","("&amp;Program!S$3&amp;")"),"")</f>
        <v/>
      </c>
      <c r="T61" s="29" t="str">
        <f>IF(T59&lt;&gt;"",IF(Program!T62&lt;&gt;"","("&amp;Program!T62&amp;")","("&amp;Program!T$3&amp;")"),"")</f>
        <v/>
      </c>
      <c r="U61" s="29" t="str">
        <f>IF(U59&lt;&gt;"",IF(Program!U62&lt;&gt;"","("&amp;Program!U62&amp;")","("&amp;Program!U$3&amp;")"),"")</f>
        <v/>
      </c>
      <c r="V61" s="29" t="str">
        <f>IF(V59&lt;&gt;"",IF(Program!V62&lt;&gt;"","("&amp;Program!V62&amp;")","("&amp;Program!V$3&amp;")"),"")</f>
        <v/>
      </c>
      <c r="W61" s="29" t="str">
        <f>IF(W59&lt;&gt;"",IF(Program!W62&lt;&gt;"","("&amp;Program!W62&amp;")","("&amp;Program!W$3&amp;")"),"")</f>
        <v/>
      </c>
      <c r="X61" s="29" t="str">
        <f>IF(X59&lt;&gt;"",IF(Program!X62&lt;&gt;"","("&amp;Program!X62&amp;")","("&amp;Program!X$3&amp;")"),"")</f>
        <v/>
      </c>
      <c r="Y61" s="29" t="str">
        <f>IF(Y59&lt;&gt;"",IF(Program!Y62&lt;&gt;"","("&amp;Program!Y62&amp;")","("&amp;Program!Y$3&amp;")"),"")</f>
        <v/>
      </c>
      <c r="Z61" s="29" t="str">
        <f>IF(Z59&lt;&gt;"",IF(Program!Z62&lt;&gt;"","("&amp;Program!Z62&amp;")","("&amp;Program!Z$3&amp;")"),"")</f>
        <v/>
      </c>
      <c r="AA61" s="29" t="str">
        <f>IF(AA59&lt;&gt;"",IF(Program!AA62&lt;&gt;"","("&amp;Program!AA62&amp;")","("&amp;Program!AA$3&amp;")"),"")</f>
        <v/>
      </c>
      <c r="AB61" s="29" t="str">
        <f>IF(AB59&lt;&gt;"",IF(Program!AB62&lt;&gt;"","("&amp;Program!AB62&amp;")","("&amp;Program!AB$3&amp;")"),"")</f>
        <v/>
      </c>
      <c r="AC61" s="29" t="str">
        <f>IF(AC59&lt;&gt;"",IF(Program!AC62&lt;&gt;"","("&amp;Program!AC62&amp;")","("&amp;Program!AC$3&amp;")"),"")</f>
        <v/>
      </c>
      <c r="AD61" s="29" t="str">
        <f>IF(AD59&lt;&gt;"",IF(Program!AD62&lt;&gt;"","("&amp;Program!AD62&amp;")","("&amp;Program!AD$3&amp;")"),"")</f>
        <v/>
      </c>
      <c r="AE61" s="29" t="str">
        <f>IF(AE59&lt;&gt;"",IF(Program!AE62&lt;&gt;"","("&amp;Program!AE62&amp;")","("&amp;Program!AE$3&amp;")"),"")</f>
        <v>(14)</v>
      </c>
      <c r="AF61" s="29" t="str">
        <f>IF(AF59&lt;&gt;"",IF(Program!AF62&lt;&gt;"","("&amp;Program!AF62&amp;")","("&amp;Program!AF$3&amp;")"),"")</f>
        <v/>
      </c>
      <c r="AG61" s="29" t="str">
        <f>IF(AG59&lt;&gt;"",IF(Program!AG62&lt;&gt;"","("&amp;Program!AG62&amp;")","("&amp;Program!AG$3&amp;")"),"")</f>
        <v/>
      </c>
      <c r="AH61" s="29" t="str">
        <f>IF(AH59&lt;&gt;"",IF(Program!AH62&lt;&gt;"","("&amp;Program!AH62&amp;")","("&amp;Program!AH$3&amp;")"),"")</f>
        <v/>
      </c>
      <c r="AI61" s="29" t="str">
        <f>IF(AI59&lt;&gt;"",IF(Program!AI62&lt;&gt;"","("&amp;Program!AI62&amp;")","("&amp;Program!AI$3&amp;")"),"")</f>
        <v/>
      </c>
      <c r="AJ61" s="29" t="str">
        <f>IF(AJ59&lt;&gt;"",IF(Program!AJ62&lt;&gt;"","("&amp;Program!AJ62&amp;")","("&amp;Program!AJ$3&amp;")"),"")</f>
        <v/>
      </c>
      <c r="AK61" s="29" t="str">
        <f>IF(AK59&lt;&gt;"",IF(Program!AK62&lt;&gt;"","("&amp;Program!AK62&amp;")","("&amp;Program!AK$3&amp;")"),"")</f>
        <v/>
      </c>
      <c r="AL61" s="29" t="str">
        <f>IF(AL59&lt;&gt;"",IF(Program!AL62&lt;&gt;"","("&amp;Program!AL62&amp;")","("&amp;Program!AL$3&amp;")"),"")</f>
        <v/>
      </c>
      <c r="AM61" s="29" t="str">
        <f>IF(AM59&lt;&gt;"",IF(Program!AM62&lt;&gt;"","("&amp;Program!AM62&amp;")","("&amp;Program!AM$3&amp;")"),"")</f>
        <v/>
      </c>
      <c r="AN61" s="29" t="str">
        <f>IF(AN59&lt;&gt;"",IF(Program!AN62&lt;&gt;"","("&amp;Program!AN62&amp;")","("&amp;Program!AN$3&amp;")"),"")</f>
        <v/>
      </c>
      <c r="AO61" s="29" t="str">
        <f>IF(AO59&lt;&gt;"",IF(Program!AO62&lt;&gt;"","("&amp;Program!AO62&amp;")","("&amp;Program!AO$3&amp;")"),"")</f>
        <v/>
      </c>
      <c r="AP61" s="29" t="str">
        <f>IF(AP59&lt;&gt;"",IF(Program!AP62&lt;&gt;"","("&amp;Program!AP62&amp;")","("&amp;Program!AP$3&amp;")"),"")</f>
        <v/>
      </c>
      <c r="AQ61" s="29" t="str">
        <f>IF(AQ59&lt;&gt;"",IF(Program!AQ62&lt;&gt;"","("&amp;Program!AQ62&amp;")","("&amp;Program!AQ$3&amp;")"),"")</f>
        <v/>
      </c>
      <c r="AR61" s="29" t="str">
        <f>IF(AR59&lt;&gt;"",IF(Program!AR62&lt;&gt;"","("&amp;Program!AR62&amp;")","("&amp;Program!AR$3&amp;")"),"")</f>
        <v/>
      </c>
      <c r="AS61" s="29" t="str">
        <f>IF(AS59&lt;&gt;"",IF(Program!AS62&lt;&gt;"","("&amp;Program!AS62&amp;")","("&amp;Program!AS$3&amp;")"),"")</f>
        <v/>
      </c>
      <c r="AT61" s="29" t="str">
        <f>IF(AT59&lt;&gt;"",IF(Program!AT62&lt;&gt;"","("&amp;Program!AT62&amp;")","("&amp;Program!AT$3&amp;")"),"")</f>
        <v/>
      </c>
      <c r="AU61" s="29" t="str">
        <f>IF(AU59&lt;&gt;"",IF(Program!AU62&lt;&gt;"","("&amp;Program!AU62&amp;")","("&amp;Program!AU$3&amp;")"),"")</f>
        <v/>
      </c>
      <c r="AV61" s="29" t="str">
        <f>IF(AV59&lt;&gt;"",IF(Program!AV62&lt;&gt;"","("&amp;Program!AV62&amp;")","("&amp;Program!AV$3&amp;")"),"")</f>
        <v/>
      </c>
      <c r="AW61" s="29" t="str">
        <f>IF(AW59&lt;&gt;"",IF(Program!AW62&lt;&gt;"","("&amp;Program!AW62&amp;")","("&amp;Program!AW$3&amp;")"),"")</f>
        <v/>
      </c>
      <c r="AX61" s="29" t="str">
        <f>IF(AX59&lt;&gt;"",IF(Program!AX62&lt;&gt;"","("&amp;Program!AX62&amp;")","("&amp;Program!AX$3&amp;")"),"")</f>
        <v/>
      </c>
      <c r="AY61" s="29" t="str">
        <f>IF(AY59&lt;&gt;"",IF(Program!AY62&lt;&gt;"","("&amp;Program!AY62&amp;")","("&amp;Program!AY$3&amp;")"),"")</f>
        <v/>
      </c>
      <c r="AZ61" s="29" t="str">
        <f>IF(AZ59&lt;&gt;"",IF(Program!AZ62&lt;&gt;"","("&amp;Program!AZ62&amp;")","("&amp;Program!AZ$3&amp;")"),"")</f>
        <v/>
      </c>
      <c r="BA61" s="29" t="str">
        <f>IF(BA59&lt;&gt;"",IF(Program!BA62&lt;&gt;"","("&amp;Program!BA62&amp;")","("&amp;Program!BA$3&amp;")"),"")</f>
        <v/>
      </c>
      <c r="BB61" s="29" t="str">
        <f>IF(BB59&lt;&gt;"",IF(Program!BB62&lt;&gt;"","("&amp;Program!BB62&amp;")","("&amp;Program!BB$3&amp;")"),"")</f>
        <v/>
      </c>
      <c r="BC61" s="29" t="str">
        <f>IF(BC59&lt;&gt;"",IF(Program!BC62&lt;&gt;"","("&amp;Program!BC62&amp;")","("&amp;Program!BC$3&amp;")"),"")</f>
        <v/>
      </c>
      <c r="BD61" s="29" t="str">
        <f>IF(BD59&lt;&gt;"",IF(Program!BD62&lt;&gt;"","("&amp;Program!BD62&amp;")","("&amp;Program!BD$3&amp;")"),"")</f>
        <v/>
      </c>
      <c r="BE61" s="29" t="str">
        <f>IF(BE59&lt;&gt;"",IF(Program!BE62&lt;&gt;"","("&amp;Program!BE62&amp;")","("&amp;Program!BE$3&amp;")"),"")</f>
        <v/>
      </c>
      <c r="BG61" t="str">
        <f t="shared" ref="BG61:BG62" si="84">CONCATENATE(AR61,AR63,AS61,AS63,AT61,AT63,AU61,AU63,AV61,AV63,AW61,AW63,AX61,AX63,AY61,AY63,AZ61,AZ63,BA61,BA63,BB61,BB63,BC61,BC63,BD61,BD63,BE61,BE63)</f>
        <v/>
      </c>
    </row>
    <row r="62" spans="1:59">
      <c r="A62" s="394"/>
      <c r="B62" s="5">
        <v>0.58333333333333304</v>
      </c>
      <c r="C62" s="6" t="str">
        <f t="shared" ref="C62:C106" si="85">CONCATENATE(BF62,BG62)</f>
        <v>TRN2-Tarım Makineleri ve Tatbikatı/ (14)</v>
      </c>
      <c r="D62" s="9" t="str">
        <f>IF(IFERROR(SEARCH(Kişisel!$A$1,Program!D64),FALSE),D$2&amp;"-"&amp;Program!D63&amp;"/ ","")</f>
        <v/>
      </c>
      <c r="E62" s="9" t="str">
        <f>IF(IFERROR(SEARCH(Kişisel!$A$1,Program!E64),FALSE),E$2&amp;"-"&amp;Program!E63&amp;"/ ","")</f>
        <v/>
      </c>
      <c r="F62" s="9" t="str">
        <f>IF(IFERROR(SEARCH(Kişisel!$A$1,Program!F64),FALSE),F$2&amp;"-"&amp;Program!F63&amp;"/ ","")</f>
        <v/>
      </c>
      <c r="G62" s="9" t="str">
        <f>IF(IFERROR(SEARCH(Kişisel!$A$1,Program!G64),FALSE),G$2&amp;"-"&amp;Program!G63&amp;"/ ","")</f>
        <v/>
      </c>
      <c r="H62" s="9" t="str">
        <f>IF(IFERROR(SEARCH(Kişisel!$A$1,Program!H64),FALSE),H$2&amp;"-"&amp;Program!H63&amp;"/ ","")</f>
        <v/>
      </c>
      <c r="I62" s="9" t="str">
        <f>IF(IFERROR(SEARCH(Kişisel!$A$1,Program!I64),FALSE),I$2&amp;"-"&amp;Program!I63&amp;"/ ","")</f>
        <v/>
      </c>
      <c r="J62" s="9" t="str">
        <f>IF(IFERROR(SEARCH(Kişisel!$A$1,Program!J64),FALSE),J$2&amp;"-"&amp;Program!J63&amp;"/ ","")</f>
        <v/>
      </c>
      <c r="K62" s="9" t="str">
        <f>IF(IFERROR(SEARCH(Kişisel!$A$1,Program!K64),FALSE),K$2&amp;"-"&amp;Program!K63&amp;"/ ","")</f>
        <v/>
      </c>
      <c r="L62" s="9" t="str">
        <f>IF(IFERROR(SEARCH(Kişisel!$A$1,Program!L64),FALSE),L$2&amp;"-"&amp;Program!L63&amp;"/ ","")</f>
        <v/>
      </c>
      <c r="M62" s="9" t="str">
        <f>IF(IFERROR(SEARCH(Kişisel!$A$1,Program!M64),FALSE),M$2&amp;"-"&amp;Program!M63&amp;"/ ","")</f>
        <v/>
      </c>
      <c r="N62" s="9" t="str">
        <f>IF(IFERROR(SEARCH(Kişisel!$A$1,Program!N64),FALSE),N$2&amp;"-"&amp;Program!N63&amp;"/ ","")</f>
        <v/>
      </c>
      <c r="O62" s="9" t="str">
        <f>IF(IFERROR(SEARCH(Kişisel!$A$1,Program!O64),FALSE),O$2&amp;"-"&amp;Program!O63&amp;"/ ","")</f>
        <v/>
      </c>
      <c r="P62" s="9" t="str">
        <f>IF(IFERROR(SEARCH(Kişisel!$A$1,Program!P64),FALSE),P$2&amp;"-"&amp;Program!P63&amp;"/ ","")</f>
        <v/>
      </c>
      <c r="Q62" s="9" t="str">
        <f>IF(IFERROR(SEARCH(Kişisel!$A$1,Program!Q64),FALSE),Q$2&amp;"-"&amp;Program!Q63&amp;"/ ","")</f>
        <v/>
      </c>
      <c r="R62" s="9" t="str">
        <f>IF(IFERROR(SEARCH(Kişisel!$A$1,Program!R64),FALSE),R$2&amp;"-"&amp;Program!R63&amp;"/ ","")</f>
        <v/>
      </c>
      <c r="S62" s="9" t="str">
        <f>IF(IFERROR(SEARCH(Kişisel!$A$1,Program!S64),FALSE),S$2&amp;"-"&amp;Program!S63&amp;"/ ","")</f>
        <v/>
      </c>
      <c r="T62" s="9" t="str">
        <f>IF(IFERROR(SEARCH(Kişisel!$A$1,Program!T64),FALSE),T$2&amp;"-"&amp;Program!T63&amp;"/ ","")</f>
        <v/>
      </c>
      <c r="U62" s="9" t="str">
        <f>IF(IFERROR(SEARCH(Kişisel!$A$1,Program!U64),FALSE),U$2&amp;"-"&amp;Program!U63&amp;"/ ","")</f>
        <v/>
      </c>
      <c r="V62" s="9" t="str">
        <f>IF(IFERROR(SEARCH(Kişisel!$A$1,Program!V64),FALSE),V$2&amp;"-"&amp;Program!V63&amp;"/ ","")</f>
        <v/>
      </c>
      <c r="W62" s="9" t="str">
        <f>IF(IFERROR(SEARCH(Kişisel!$A$1,Program!W64),FALSE),W$2&amp;"-"&amp;Program!W63&amp;"/ ","")</f>
        <v/>
      </c>
      <c r="X62" s="9" t="str">
        <f>IF(IFERROR(SEARCH(Kişisel!$A$1,Program!X64),FALSE),X$2&amp;"-"&amp;Program!X63&amp;"/ ","")</f>
        <v/>
      </c>
      <c r="Y62" s="9" t="str">
        <f>IF(IFERROR(SEARCH(Kişisel!$A$1,Program!Y64),FALSE),Y$2&amp;"-"&amp;Program!Y63&amp;"/ ","")</f>
        <v/>
      </c>
      <c r="Z62" s="9" t="str">
        <f>IF(IFERROR(SEARCH(Kişisel!$A$1,Program!Z64),FALSE),Z$2&amp;"-"&amp;Program!Z63&amp;"/ ","")</f>
        <v/>
      </c>
      <c r="AA62" s="9" t="str">
        <f>IF(IFERROR(SEARCH(Kişisel!$A$1,Program!AA64),FALSE),AA$2&amp;"-"&amp;Program!AA63&amp;"/ ","")</f>
        <v/>
      </c>
      <c r="AB62" s="9" t="str">
        <f>IF(IFERROR(SEARCH(Kişisel!$A$1,Program!AB64),FALSE),AB$2&amp;"-"&amp;Program!AB63&amp;"/ ","")</f>
        <v/>
      </c>
      <c r="AC62" s="9" t="str">
        <f>IF(IFERROR(SEARCH(Kişisel!$A$1,Program!AC64),FALSE),AC$2&amp;"-"&amp;Program!AC63&amp;"/ ","")</f>
        <v/>
      </c>
      <c r="AD62" s="9" t="str">
        <f>IF(IFERROR(SEARCH(Kişisel!$A$1,Program!AD64),FALSE),AD$2&amp;"-"&amp;Program!AD63&amp;"/ ","")</f>
        <v/>
      </c>
      <c r="AE62" s="9" t="str">
        <f>IF(IFERROR(SEARCH(Kişisel!$A$1,Program!AE64),FALSE),AE$2&amp;"-"&amp;Program!AE63&amp;"/ ","")</f>
        <v xml:space="preserve">TRN2-Tarım Makineleri ve Tatbikatı/ </v>
      </c>
      <c r="AF62" s="9" t="str">
        <f>IF(IFERROR(SEARCH(Kişisel!$A$1,Program!AF64),FALSE),AF$2&amp;"-"&amp;Program!AF63&amp;"/ ","")</f>
        <v/>
      </c>
      <c r="AG62" s="9" t="str">
        <f>IF(IFERROR(SEARCH(Kişisel!$A$1,Program!AG64),FALSE),AG$2&amp;"-"&amp;Program!AG63&amp;"/ ","")</f>
        <v/>
      </c>
      <c r="AH62" s="9" t="str">
        <f>IF(IFERROR(SEARCH(Kişisel!$A$1,Program!AH64),FALSE),AH$2&amp;"-"&amp;Program!AH63&amp;"/ ","")</f>
        <v/>
      </c>
      <c r="AI62" s="9" t="str">
        <f>IF(IFERROR(SEARCH(Kişisel!$A$1,Program!AI64),FALSE),AI$2&amp;"-"&amp;Program!AI63&amp;"/ ","")</f>
        <v/>
      </c>
      <c r="AJ62" s="9" t="str">
        <f>IF(IFERROR(SEARCH(Kişisel!$A$1,Program!AJ64),FALSE),AJ$2&amp;"-"&amp;Program!AJ63&amp;"/ ","")</f>
        <v/>
      </c>
      <c r="AK62" s="9" t="str">
        <f>IF(IFERROR(SEARCH(Kişisel!$A$1,Program!AK64),FALSE),AK$2&amp;"-"&amp;Program!AK63&amp;"/ ","")</f>
        <v/>
      </c>
      <c r="AL62" s="9" t="str">
        <f>IF(IFERROR(SEARCH(Kişisel!$A$1,Program!AL64),FALSE),AL$2&amp;"-"&amp;Program!AL63&amp;"/ ","")</f>
        <v/>
      </c>
      <c r="AM62" s="9" t="str">
        <f>IF(IFERROR(SEARCH(Kişisel!$A$1,Program!AM64),FALSE),AM$2&amp;"-"&amp;Program!AM63&amp;"/ ","")</f>
        <v/>
      </c>
      <c r="AN62" s="9" t="str">
        <f>IF(IFERROR(SEARCH(Kişisel!$A$1,Program!AN64),FALSE),AN$2&amp;"-"&amp;Program!AN63&amp;"/ ","")</f>
        <v/>
      </c>
      <c r="AO62" s="9" t="str">
        <f>IF(IFERROR(SEARCH(Kişisel!$A$1,Program!AO64),FALSE),AO$2&amp;"-"&amp;Program!AO63&amp;"/ ","")</f>
        <v/>
      </c>
      <c r="AP62" s="9" t="str">
        <f>IF(IFERROR(SEARCH(Kişisel!$A$1,Program!AP64),FALSE),AP$2&amp;"-"&amp;Program!AP63&amp;"/ ","")</f>
        <v/>
      </c>
      <c r="AQ62" s="9" t="str">
        <f>IF(IFERROR(SEARCH(Kişisel!$A$1,Program!AQ64),FALSE),AQ$2&amp;"-"&amp;Program!AQ63&amp;"/ ","")</f>
        <v/>
      </c>
      <c r="AR62" s="9" t="str">
        <f>IF(IFERROR(SEARCH(Kişisel!$A$1,Program!AR64),FALSE),AR$2&amp;"-"&amp;Program!AR63&amp;"/ ","")</f>
        <v/>
      </c>
      <c r="AS62" s="9" t="str">
        <f>IF(IFERROR(SEARCH(Kişisel!$A$1,Program!AS64),FALSE),AS$2&amp;"-"&amp;Program!AS63&amp;"/ ","")</f>
        <v/>
      </c>
      <c r="AT62" s="9" t="str">
        <f>IF(IFERROR(SEARCH(Kişisel!$A$1,Program!AT64),FALSE),AT$2&amp;"-"&amp;Program!AT63&amp;"/ ","")</f>
        <v/>
      </c>
      <c r="AU62" s="9" t="str">
        <f>IF(IFERROR(SEARCH(Kişisel!$A$1,Program!AU64),FALSE),AU$2&amp;"-"&amp;Program!AU63&amp;"/ ","")</f>
        <v/>
      </c>
      <c r="AV62" s="9" t="str">
        <f>IF(IFERROR(SEARCH(Kişisel!$A$1,Program!AV64),FALSE),AV$2&amp;"-"&amp;Program!AV63&amp;"/ ","")</f>
        <v/>
      </c>
      <c r="AW62" s="9" t="str">
        <f>IF(IFERROR(SEARCH(Kişisel!$A$1,Program!AW64),FALSE),AW$2&amp;"-"&amp;Program!AW63&amp;"/ ","")</f>
        <v/>
      </c>
      <c r="AX62" s="9" t="str">
        <f>IF(IFERROR(SEARCH(Kişisel!$A$1,Program!AX64),FALSE),AX$2&amp;"-"&amp;Program!AX63&amp;"/ ","")</f>
        <v/>
      </c>
      <c r="AY62" s="9" t="str">
        <f>IF(IFERROR(SEARCH(Kişisel!$A$1,Program!AY64),FALSE),AY$2&amp;"-"&amp;Program!AY63&amp;"/ ","")</f>
        <v/>
      </c>
      <c r="AZ62" s="9" t="str">
        <f>IF(IFERROR(SEARCH(Kişisel!$A$1,Program!AZ64),FALSE),AZ$2&amp;"-"&amp;Program!AZ63&amp;"/ ","")</f>
        <v/>
      </c>
      <c r="BA62" s="9" t="str">
        <f>IF(IFERROR(SEARCH(Kişisel!$A$1,Program!BA64),FALSE),BA$2&amp;"-"&amp;Program!BA63&amp;"/ ","")</f>
        <v/>
      </c>
      <c r="BB62" s="9" t="str">
        <f>IF(IFERROR(SEARCH(Kişisel!$A$1,Program!BB64),FALSE),BB$2&amp;"-"&amp;Program!BB63&amp;"/ ","")</f>
        <v/>
      </c>
      <c r="BC62" s="9" t="str">
        <f>IF(IFERROR(SEARCH(Kişisel!$A$1,Program!BC64),FALSE),BC$2&amp;"-"&amp;Program!BC63&amp;"/ ","")</f>
        <v/>
      </c>
      <c r="BD62" s="9" t="str">
        <f>IF(IFERROR(SEARCH(Kişisel!$A$1,Program!BD64),FALSE),BD$2&amp;"-"&amp;Program!BD63&amp;"/ ","")</f>
        <v/>
      </c>
      <c r="BE62" s="9" t="str">
        <f>IF(IFERROR(SEARCH(Kişisel!$A$1,Program!BE64),FALSE),BE$2&amp;"-"&amp;Program!BE63&amp;"/ ","")</f>
        <v/>
      </c>
      <c r="BF62" t="str">
        <f t="shared" ref="BF62" si="86">CONCATENATE(D62,D64,E62,E64,F62,F64,G62,G64,H62,H64,I62,I64,J62,J64,K62,K64,L62,L64,M62,M64,N62,N64,O62,O64,P62,P64,Q62,Q64,R62,R64,S62,S64,T62,T64,U62,U64,V62,V64,W62,W64,X62,X64,Y62,Y64,Z62,Z64,AA62,AA64,AB62,AB64,AC62,AC64,AD62,AD64,AE62,AE64,AF62,AF64,AG62,AG64,AH62,AH64,AI62,AI64,AJ62,AJ64,AK62,AK64,AL62,AL64,AM62,AM64,AN62,AN64,AO62,AO64,AP62,AP64,AQ62,AQ64)</f>
        <v>TRN2-Tarım Makineleri ve Tatbikatı/ (14)</v>
      </c>
      <c r="BG62" t="str">
        <f t="shared" si="84"/>
        <v/>
      </c>
    </row>
    <row r="63" spans="1:59">
      <c r="A63" s="394"/>
      <c r="B63" s="5"/>
      <c r="C63" s="6" t="str">
        <f t="shared" si="85"/>
        <v/>
      </c>
      <c r="D63" t="str">
        <f>IF(AND(Program!D63&lt;&gt;"",OR(Kişisel!$C$1=Program!D65,AND(Program!D65="",Program!D$3=Kişisel!$C$1))),CONCATENATE(D$2,"-",Program!D63," "),"")</f>
        <v/>
      </c>
      <c r="E63" t="str">
        <f>IF(AND(Program!E63&lt;&gt;"",OR(Kişisel!$C$1=Program!E65,AND(Program!E65="",Program!E$3=Kişisel!$C$1))),CONCATENATE(E$2,"-",Program!E63," "),"")</f>
        <v/>
      </c>
      <c r="F63" t="str">
        <f>IF(AND(Program!F63&lt;&gt;"",OR(Kişisel!$C$1=Program!F65,AND(Program!F65="",Program!F$3=Kişisel!$C$1))),CONCATENATE(F$2,"-",Program!F63," "),"")</f>
        <v/>
      </c>
      <c r="G63" t="str">
        <f>IF(AND(Program!G63&lt;&gt;"",OR(Kişisel!$C$1=Program!G65,AND(Program!G65="",Program!G$3=Kişisel!$C$1))),CONCATENATE(G$2,"-",Program!G63," "),"")</f>
        <v/>
      </c>
      <c r="H63" t="str">
        <f>IF(AND(Program!H63&lt;&gt;"",OR(Kişisel!$C$1=Program!H65,AND(Program!H65="",Program!H$3=Kişisel!$C$1))),CONCATENATE(H$2,"-",Program!H63," "),"")</f>
        <v/>
      </c>
      <c r="I63" t="str">
        <f>IF(AND(Program!I63&lt;&gt;"",OR(Kişisel!$C$1=Program!I65,AND(Program!I65="",Program!I$3=Kişisel!$C$1))),CONCATENATE(I$2,"-",Program!I63," "),"")</f>
        <v/>
      </c>
      <c r="J63" t="str">
        <f>IF(AND(Program!J63&lt;&gt;"",OR(Kişisel!$C$1=Program!J65,AND(Program!J65="",Program!J$3=Kişisel!$C$1))),CONCATENATE(J$2,"-",Program!J63," "),"")</f>
        <v/>
      </c>
      <c r="K63" t="str">
        <f>IF(AND(Program!K63&lt;&gt;"",OR(Kişisel!$C$1=Program!K65,AND(Program!K65="",Program!K$3=Kişisel!$C$1))),CONCATENATE(K$2,"-",Program!K63," "),"")</f>
        <v/>
      </c>
      <c r="L63" t="str">
        <f>IF(AND(Program!L63&lt;&gt;"",OR(Kişisel!$C$1=Program!L65,AND(Program!L65="",Program!L$3=Kişisel!$C$1))),CONCATENATE(L$2,"-",Program!L63," "),"")</f>
        <v/>
      </c>
      <c r="M63" t="str">
        <f>IF(AND(Program!M63&lt;&gt;"",OR(Kişisel!$C$1=Program!M65,AND(Program!M65="",Program!M$3=Kişisel!$C$1))),CONCATENATE(M$2,"-",Program!M63," "),"")</f>
        <v/>
      </c>
      <c r="N63" t="str">
        <f>IF(AND(Program!N63&lt;&gt;"",OR(Kişisel!$C$1=Program!N65,AND(Program!N65="",Program!N$3=Kişisel!$C$1))),CONCATENATE(N$2,"-",Program!N63," "),"")</f>
        <v/>
      </c>
      <c r="O63" t="str">
        <f>IF(AND(Program!O63&lt;&gt;"",OR(Kişisel!$C$1=Program!O65,AND(Program!O65="",Program!O$3=Kişisel!$C$1))),CONCATENATE(O$2,"-",Program!O63," "),"")</f>
        <v/>
      </c>
      <c r="P63" t="str">
        <f>IF(AND(Program!P63&lt;&gt;"",OR(Kişisel!$C$1=Program!P65,AND(Program!P65="",Program!P$3=Kişisel!$C$1))),CONCATENATE(P$2,"-",Program!P63," "),"")</f>
        <v/>
      </c>
      <c r="Q63" t="str">
        <f>IF(AND(Program!Q63&lt;&gt;"",OR(Kişisel!$C$1=Program!Q65,AND(Program!Q65="",Program!Q$3=Kişisel!$C$1))),CONCATENATE(Q$2,"-",Program!Q63," "),"")</f>
        <v/>
      </c>
      <c r="R63" t="str">
        <f>IF(AND(Program!R63&lt;&gt;"",OR(Kişisel!$C$1=Program!R65,AND(Program!R65="",Program!R$3=Kişisel!$C$1))),CONCATENATE(R$2,"-",Program!R63," "),"")</f>
        <v/>
      </c>
      <c r="S63" t="str">
        <f>IF(AND(Program!S63&lt;&gt;"",OR(Kişisel!$C$1=Program!S65,AND(Program!S65="",Program!S$3=Kişisel!$C$1))),CONCATENATE(S$2,"-",Program!S63," "),"")</f>
        <v/>
      </c>
      <c r="T63" t="str">
        <f>IF(AND(Program!T63&lt;&gt;"",OR(Kişisel!$C$1=Program!T65,AND(Program!T65="",Program!T$3=Kişisel!$C$1))),CONCATENATE(T$2,"-",Program!T63," "),"")</f>
        <v/>
      </c>
      <c r="U63" t="str">
        <f>IF(AND(Program!U63&lt;&gt;"",OR(Kişisel!$C$1=Program!U65,AND(Program!U65="",Program!U$3=Kişisel!$C$1))),CONCATENATE(U$2,"-",Program!U63," "),"")</f>
        <v/>
      </c>
      <c r="V63" t="str">
        <f>IF(AND(Program!V63&lt;&gt;"",OR(Kişisel!$C$1=Program!V65,AND(Program!V65="",Program!V$3=Kişisel!$C$1))),CONCATENATE(V$2,"-",Program!V63," "),"")</f>
        <v/>
      </c>
      <c r="W63" t="str">
        <f>IF(AND(Program!W63&lt;&gt;"",OR(Kişisel!$C$1=Program!W65,AND(Program!W65="",Program!W$3=Kişisel!$C$1))),CONCATENATE(W$2,"-",Program!W63," "),"")</f>
        <v/>
      </c>
      <c r="X63" t="str">
        <f>IF(AND(Program!X63&lt;&gt;"",OR(Kişisel!$C$1=Program!X65,AND(Program!X65="",Program!X$3=Kişisel!$C$1))),CONCATENATE(X$2,"-",Program!X63," "),"")</f>
        <v/>
      </c>
      <c r="Y63" t="str">
        <f>IF(AND(Program!Y63&lt;&gt;"",OR(Kişisel!$C$1=Program!Y65,AND(Program!Y65="",Program!Y$3=Kişisel!$C$1))),CONCATENATE(Y$2,"-",Program!Y63," "),"")</f>
        <v/>
      </c>
      <c r="Z63" t="str">
        <f>IF(AND(Program!Z63&lt;&gt;"",OR(Kişisel!$C$1=Program!Z65,AND(Program!Z65="",Program!Z$3=Kişisel!$C$1))),CONCATENATE(Z$2,"-",Program!Z63," "),"")</f>
        <v/>
      </c>
      <c r="AA63" t="str">
        <f>IF(AND(Program!AA63&lt;&gt;"",OR(Kişisel!$C$1=Program!AA65,AND(Program!AA65="",Program!AA$3=Kişisel!$C$1))),CONCATENATE(AA$2,"-",Program!AA63," "),"")</f>
        <v/>
      </c>
      <c r="AB63" t="str">
        <f>IF(AND(Program!AB63&lt;&gt;"",OR(Kişisel!$C$1=Program!AB65,AND(Program!AB65="",Program!AB$3=Kişisel!$C$1))),CONCATENATE(AB$2,"-",Program!AB63," "),"")</f>
        <v/>
      </c>
      <c r="AC63" t="str">
        <f>IF(AND(Program!AC63&lt;&gt;"",OR(Kişisel!$C$1=Program!AC65,AND(Program!AC65="",Program!AC$3=Kişisel!$C$1))),CONCATENATE(AC$2,"-",Program!AC63," "),"")</f>
        <v/>
      </c>
      <c r="AD63" t="str">
        <f>IF(AND(Program!AD63&lt;&gt;"",OR(Kişisel!$C$1=Program!AD65,AND(Program!AD65="",Program!AD$3=Kişisel!$C$1))),CONCATENATE(AD$2,"-",Program!AD63," "),"")</f>
        <v/>
      </c>
      <c r="AE63" t="str">
        <f>IF(AND(Program!AE63&lt;&gt;"",OR(Kişisel!$C$1=Program!AE65,AND(Program!AE65="",Program!AE$3=Kişisel!$C$1))),CONCATENATE(AE$2,"-",Program!AE63," "),"")</f>
        <v/>
      </c>
      <c r="AF63" t="str">
        <f>IF(AND(Program!AF63&lt;&gt;"",OR(Kişisel!$C$1=Program!AF65,AND(Program!AF65="",Program!AF$3=Kişisel!$C$1))),CONCATENATE(AF$2,"-",Program!AF63," "),"")</f>
        <v/>
      </c>
      <c r="AG63" t="str">
        <f>IF(AND(Program!AG63&lt;&gt;"",OR(Kişisel!$C$1=Program!AG65,AND(Program!AG65="",Program!AG$3=Kişisel!$C$1))),CONCATENATE(AG$2,"-",Program!AG63," "),"")</f>
        <v/>
      </c>
      <c r="AH63" t="str">
        <f>IF(AND(Program!AH63&lt;&gt;"",OR(Kişisel!$C$1=Program!AH65,AND(Program!AH65="",Program!AH$3=Kişisel!$C$1))),CONCATENATE(AH$2,"-",Program!AH63," "),"")</f>
        <v/>
      </c>
      <c r="AI63" t="str">
        <f>IF(AND(Program!AI63&lt;&gt;"",OR(Kişisel!$C$1=Program!AI65,AND(Program!AI65="",Program!AI$3=Kişisel!$C$1))),CONCATENATE(AI$2,"-",Program!AI63," "),"")</f>
        <v/>
      </c>
      <c r="AJ63" t="str">
        <f>IF(AND(Program!AJ63&lt;&gt;"",OR(Kişisel!$C$1=Program!AJ65,AND(Program!AJ65="",Program!AJ$3=Kişisel!$C$1))),CONCATENATE(AJ$2,"-",Program!AJ63," "),"")</f>
        <v/>
      </c>
      <c r="AK63" t="str">
        <f>IF(AND(Program!AK63&lt;&gt;"",OR(Kişisel!$C$1=Program!AK65,AND(Program!AK65="",Program!AK$3=Kişisel!$C$1))),CONCATENATE(AK$2,"-",Program!AK63," "),"")</f>
        <v/>
      </c>
      <c r="AL63" t="str">
        <f>IF(AND(Program!AL63&lt;&gt;"",OR(Kişisel!$C$1=Program!AL65,AND(Program!AL65="",Program!AL$3=Kişisel!$C$1))),CONCATENATE(AL$2,"-",Program!AL63," "),"")</f>
        <v/>
      </c>
      <c r="AM63" t="str">
        <f>IF(AND(Program!AM63&lt;&gt;"",OR(Kişisel!$C$1=Program!AM65,AND(Program!AM65="",Program!AM$3=Kişisel!$C$1))),CONCATENATE(AM$2,"-",Program!AM63," "),"")</f>
        <v/>
      </c>
      <c r="AN63" t="str">
        <f>IF(AND(Program!AN63&lt;&gt;"",OR(Kişisel!$C$1=Program!AN65,AND(Program!AN65="",Program!AN$3=Kişisel!$C$1))),CONCATENATE(AN$2,"-",Program!AN63," "),"")</f>
        <v/>
      </c>
      <c r="AO63" t="str">
        <f>IF(AND(Program!AO63&lt;&gt;"",OR(Kişisel!$C$1=Program!AO65,AND(Program!AO65="",Program!AO$3=Kişisel!$C$1))),CONCATENATE(AO$2,"-",Program!AO63," "),"")</f>
        <v/>
      </c>
      <c r="AP63" t="str">
        <f>IF(AND(Program!AP63&lt;&gt;"",OR(Kişisel!$C$1=Program!AP65,AND(Program!AP65="",Program!AP$3=Kişisel!$C$1))),CONCATENATE(AP$2,"-",Program!AP63," "),"")</f>
        <v/>
      </c>
      <c r="AQ63" t="str">
        <f>IF(AND(Program!AQ63&lt;&gt;"",OR(Kişisel!$C$1=Program!AQ65,AND(Program!AQ65="",Program!AQ$3=Kişisel!$C$1))),CONCATENATE(AQ$2,"-",Program!AQ63," "),"")</f>
        <v/>
      </c>
      <c r="AR63" t="str">
        <f>IF(AND(Program!AR63&lt;&gt;"",OR(Kişisel!$C$1=Program!AR65,AND(Program!AR65="",Program!AR$3=Kişisel!$C$1))),CONCATENATE(AR$2,"-",Program!AR63," "),"")</f>
        <v/>
      </c>
      <c r="AS63" t="str">
        <f>IF(AND(Program!AS63&lt;&gt;"",OR(Kişisel!$C$1=Program!AS65,AND(Program!AS65="",Program!AS$3=Kişisel!$C$1))),CONCATENATE(AS$2,"-",Program!AS63," "),"")</f>
        <v/>
      </c>
      <c r="AT63" t="str">
        <f>IF(AND(Program!AT63&lt;&gt;"",OR(Kişisel!$C$1=Program!AT65,AND(Program!AT65="",Program!AT$3=Kişisel!$C$1))),CONCATENATE(AT$2,"-",Program!AT63," "),"")</f>
        <v/>
      </c>
      <c r="AU63" t="str">
        <f>IF(AND(Program!AU63&lt;&gt;"",OR(Kişisel!$C$1=Program!AU65,AND(Program!AU65="",Program!AU$3=Kişisel!$C$1))),CONCATENATE(AU$2,"-",Program!AU63," "),"")</f>
        <v/>
      </c>
      <c r="AV63" t="str">
        <f>IF(AND(Program!AV63&lt;&gt;"",OR(Kişisel!$C$1=Program!AV65,AND(Program!AV65="",Program!AV$3=Kişisel!$C$1))),CONCATENATE(AV$2,"-",Program!AV63," "),"")</f>
        <v/>
      </c>
      <c r="AW63" t="str">
        <f>IF(AND(Program!AW63&lt;&gt;"",OR(Kişisel!$C$1=Program!AW65,AND(Program!AW65="",Program!AW$3=Kişisel!$C$1))),CONCATENATE(AW$2,"-",Program!AW63," "),"")</f>
        <v/>
      </c>
      <c r="AX63" t="str">
        <f>IF(AND(Program!AX63&lt;&gt;"",OR(Kişisel!$C$1=Program!AX65,AND(Program!AX65="",Program!AX$3=Kişisel!$C$1))),CONCATENATE(AX$2,"-",Program!AX63," "),"")</f>
        <v/>
      </c>
      <c r="AY63" t="str">
        <f>IF(AND(Program!AY63&lt;&gt;"",OR(Kişisel!$C$1=Program!AY65,AND(Program!AY65="",Program!AY$3=Kişisel!$C$1))),CONCATENATE(AY$2,"-",Program!AY63," "),"")</f>
        <v/>
      </c>
      <c r="AZ63" t="str">
        <f>IF(AND(Program!AZ63&lt;&gt;"",OR(Kişisel!$C$1=Program!AZ65,AND(Program!AZ65="",Program!AZ$3=Kişisel!$C$1))),CONCATENATE(AZ$2,"-",Program!AZ63," "),"")</f>
        <v/>
      </c>
      <c r="BA63" t="str">
        <f>IF(AND(Program!BA63&lt;&gt;"",OR(Kişisel!$C$1=Program!BA65,AND(Program!BA65="",Program!BA$3=Kişisel!$C$1))),CONCATENATE(BA$2,"-",Program!BA63," "),"")</f>
        <v/>
      </c>
      <c r="BB63" t="str">
        <f>IF(AND(Program!BB63&lt;&gt;"",OR(Kişisel!$C$1=Program!BB65,AND(Program!BB65="",Program!BB$3=Kişisel!$C$1))),CONCATENATE(BB$2,"-",Program!BB63," "),"")</f>
        <v/>
      </c>
      <c r="BC63" t="str">
        <f>IF(AND(Program!BC63&lt;&gt;"",OR(Kişisel!$C$1=Program!BC65,AND(Program!BC65="",Program!BC$3=Kişisel!$C$1))),CONCATENATE(BC$2,"-",Program!BC63," "),"")</f>
        <v/>
      </c>
      <c r="BD63" t="str">
        <f>IF(AND(Program!BD63&lt;&gt;"",OR(Kişisel!$C$1=Program!BD65,AND(Program!BD65="",Program!BD$3=Kişisel!$C$1))),CONCATENATE(BD$2,"-",Program!BD63," "),"")</f>
        <v/>
      </c>
      <c r="BE63" t="str">
        <f>IF(AND(Program!BE63&lt;&gt;"",OR(Kişisel!$C$1=Program!BE65,AND(Program!BE65="",Program!BE$3=Kişisel!$C$1))),CONCATENATE(BE$2,"-",Program!BE63," "),"")</f>
        <v/>
      </c>
      <c r="BF63" t="str">
        <f t="shared" ref="BF63" si="87">CONCATENATE(D63,E63,F63,G63,H63,I63,J63,K63,L63,M63,N63,O63,P63,Q63,R63,S63,T63,U63,V63,W63,X63,Y63,Z63,AA63,AB63,AC63,AD63,AE63,AF63,AG63,AH63,AI63,AJ63,AK63,AL63,AM63,AN63,AO63,AP63,AQ63,)</f>
        <v/>
      </c>
      <c r="BG63" t="str">
        <f t="shared" ref="BG63" si="88">CONCATENATE(AR63,AS63,AT63,AU63,AV63,AW63,AX63,AY63,AZ63,BA63,BB63,BC63,BD63,BE63,)</f>
        <v/>
      </c>
    </row>
    <row r="64" spans="1:59">
      <c r="A64" s="394"/>
      <c r="B64" s="5"/>
      <c r="D64" s="29" t="str">
        <f>IF(D62&lt;&gt;"",IF(Program!D65&lt;&gt;"","("&amp;Program!D65&amp;")","("&amp;Program!D$3&amp;")"),"")</f>
        <v/>
      </c>
      <c r="E64" s="29" t="str">
        <f>IF(E62&lt;&gt;"",IF(Program!E65&lt;&gt;"","("&amp;Program!E65&amp;")","("&amp;Program!E$3&amp;")"),"")</f>
        <v/>
      </c>
      <c r="F64" s="29" t="str">
        <f>IF(F62&lt;&gt;"",IF(Program!F65&lt;&gt;"","("&amp;Program!F65&amp;")","("&amp;Program!F$3&amp;")"),"")</f>
        <v/>
      </c>
      <c r="G64" s="29" t="str">
        <f>IF(G62&lt;&gt;"",IF(Program!G65&lt;&gt;"","("&amp;Program!G65&amp;")","("&amp;Program!G$3&amp;")"),"")</f>
        <v/>
      </c>
      <c r="H64" s="29" t="str">
        <f>IF(H62&lt;&gt;"",IF(Program!H65&lt;&gt;"","("&amp;Program!H65&amp;")","("&amp;Program!H$3&amp;")"),"")</f>
        <v/>
      </c>
      <c r="I64" s="29" t="str">
        <f>IF(I62&lt;&gt;"",IF(Program!I65&lt;&gt;"","("&amp;Program!I65&amp;")","("&amp;Program!I$3&amp;")"),"")</f>
        <v/>
      </c>
      <c r="J64" s="29" t="str">
        <f>IF(J62&lt;&gt;"",IF(Program!J65&lt;&gt;"","("&amp;Program!J65&amp;")","("&amp;Program!J$3&amp;")"),"")</f>
        <v/>
      </c>
      <c r="K64" s="29" t="str">
        <f>IF(K62&lt;&gt;"",IF(Program!K65&lt;&gt;"","("&amp;Program!K65&amp;")","("&amp;Program!K$3&amp;")"),"")</f>
        <v/>
      </c>
      <c r="L64" s="29" t="str">
        <f>IF(L62&lt;&gt;"",IF(Program!L65&lt;&gt;"","("&amp;Program!L65&amp;")","("&amp;Program!L$3&amp;")"),"")</f>
        <v/>
      </c>
      <c r="M64" s="29" t="str">
        <f>IF(M62&lt;&gt;"",IF(Program!M65&lt;&gt;"","("&amp;Program!M65&amp;")","("&amp;Program!M$3&amp;")"),"")</f>
        <v/>
      </c>
      <c r="N64" s="29" t="str">
        <f>IF(N62&lt;&gt;"",IF(Program!N65&lt;&gt;"","("&amp;Program!N65&amp;")","("&amp;Program!N$3&amp;")"),"")</f>
        <v/>
      </c>
      <c r="O64" s="29" t="str">
        <f>IF(O62&lt;&gt;"",IF(Program!O65&lt;&gt;"","("&amp;Program!O65&amp;")","("&amp;Program!O$3&amp;")"),"")</f>
        <v/>
      </c>
      <c r="P64" s="29" t="str">
        <f>IF(P62&lt;&gt;"",IF(Program!P65&lt;&gt;"","("&amp;Program!P65&amp;")","("&amp;Program!P$3&amp;")"),"")</f>
        <v/>
      </c>
      <c r="Q64" s="29" t="str">
        <f>IF(Q62&lt;&gt;"",IF(Program!Q65&lt;&gt;"","("&amp;Program!Q65&amp;")","("&amp;Program!Q$3&amp;")"),"")</f>
        <v/>
      </c>
      <c r="R64" s="29" t="str">
        <f>IF(R62&lt;&gt;"",IF(Program!R65&lt;&gt;"","("&amp;Program!R65&amp;")","("&amp;Program!R$3&amp;")"),"")</f>
        <v/>
      </c>
      <c r="S64" s="29" t="str">
        <f>IF(S62&lt;&gt;"",IF(Program!S65&lt;&gt;"","("&amp;Program!S65&amp;")","("&amp;Program!S$3&amp;")"),"")</f>
        <v/>
      </c>
      <c r="T64" s="29" t="str">
        <f>IF(T62&lt;&gt;"",IF(Program!T65&lt;&gt;"","("&amp;Program!T65&amp;")","("&amp;Program!T$3&amp;")"),"")</f>
        <v/>
      </c>
      <c r="U64" s="29" t="str">
        <f>IF(U62&lt;&gt;"",IF(Program!U65&lt;&gt;"","("&amp;Program!U65&amp;")","("&amp;Program!U$3&amp;")"),"")</f>
        <v/>
      </c>
      <c r="V64" s="29" t="str">
        <f>IF(V62&lt;&gt;"",IF(Program!V65&lt;&gt;"","("&amp;Program!V65&amp;")","("&amp;Program!V$3&amp;")"),"")</f>
        <v/>
      </c>
      <c r="W64" s="29" t="str">
        <f>IF(W62&lt;&gt;"",IF(Program!W65&lt;&gt;"","("&amp;Program!W65&amp;")","("&amp;Program!W$3&amp;")"),"")</f>
        <v/>
      </c>
      <c r="X64" s="29" t="str">
        <f>IF(X62&lt;&gt;"",IF(Program!X65&lt;&gt;"","("&amp;Program!X65&amp;")","("&amp;Program!X$3&amp;")"),"")</f>
        <v/>
      </c>
      <c r="Y64" s="29" t="str">
        <f>IF(Y62&lt;&gt;"",IF(Program!Y65&lt;&gt;"","("&amp;Program!Y65&amp;")","("&amp;Program!Y$3&amp;")"),"")</f>
        <v/>
      </c>
      <c r="Z64" s="29" t="str">
        <f>IF(Z62&lt;&gt;"",IF(Program!Z65&lt;&gt;"","("&amp;Program!Z65&amp;")","("&amp;Program!Z$3&amp;")"),"")</f>
        <v/>
      </c>
      <c r="AA64" s="29" t="str">
        <f>IF(AA62&lt;&gt;"",IF(Program!AA65&lt;&gt;"","("&amp;Program!AA65&amp;")","("&amp;Program!AA$3&amp;")"),"")</f>
        <v/>
      </c>
      <c r="AB64" s="29" t="str">
        <f>IF(AB62&lt;&gt;"",IF(Program!AB65&lt;&gt;"","("&amp;Program!AB65&amp;")","("&amp;Program!AB$3&amp;")"),"")</f>
        <v/>
      </c>
      <c r="AC64" s="29" t="str">
        <f>IF(AC62&lt;&gt;"",IF(Program!AC65&lt;&gt;"","("&amp;Program!AC65&amp;")","("&amp;Program!AC$3&amp;")"),"")</f>
        <v/>
      </c>
      <c r="AD64" s="29" t="str">
        <f>IF(AD62&lt;&gt;"",IF(Program!AD65&lt;&gt;"","("&amp;Program!AD65&amp;")","("&amp;Program!AD$3&amp;")"),"")</f>
        <v/>
      </c>
      <c r="AE64" s="29" t="str">
        <f>IF(AE62&lt;&gt;"",IF(Program!AE65&lt;&gt;"","("&amp;Program!AE65&amp;")","("&amp;Program!AE$3&amp;")"),"")</f>
        <v>(14)</v>
      </c>
      <c r="AF64" s="29" t="str">
        <f>IF(AF62&lt;&gt;"",IF(Program!AF65&lt;&gt;"","("&amp;Program!AF65&amp;")","("&amp;Program!AF$3&amp;")"),"")</f>
        <v/>
      </c>
      <c r="AG64" s="29" t="str">
        <f>IF(AG62&lt;&gt;"",IF(Program!AG65&lt;&gt;"","("&amp;Program!AG65&amp;")","("&amp;Program!AG$3&amp;")"),"")</f>
        <v/>
      </c>
      <c r="AH64" s="29" t="str">
        <f>IF(AH62&lt;&gt;"",IF(Program!AH65&lt;&gt;"","("&amp;Program!AH65&amp;")","("&amp;Program!AH$3&amp;")"),"")</f>
        <v/>
      </c>
      <c r="AI64" s="29" t="str">
        <f>IF(AI62&lt;&gt;"",IF(Program!AI65&lt;&gt;"","("&amp;Program!AI65&amp;")","("&amp;Program!AI$3&amp;")"),"")</f>
        <v/>
      </c>
      <c r="AJ64" s="29" t="str">
        <f>IF(AJ62&lt;&gt;"",IF(Program!AJ65&lt;&gt;"","("&amp;Program!AJ65&amp;")","("&amp;Program!AJ$3&amp;")"),"")</f>
        <v/>
      </c>
      <c r="AK64" s="29" t="str">
        <f>IF(AK62&lt;&gt;"",IF(Program!AK65&lt;&gt;"","("&amp;Program!AK65&amp;")","("&amp;Program!AK$3&amp;")"),"")</f>
        <v/>
      </c>
      <c r="AL64" s="29" t="str">
        <f>IF(AL62&lt;&gt;"",IF(Program!AL65&lt;&gt;"","("&amp;Program!AL65&amp;")","("&amp;Program!AL$3&amp;")"),"")</f>
        <v/>
      </c>
      <c r="AM64" s="29" t="str">
        <f>IF(AM62&lt;&gt;"",IF(Program!AM65&lt;&gt;"","("&amp;Program!AM65&amp;")","("&amp;Program!AM$3&amp;")"),"")</f>
        <v/>
      </c>
      <c r="AN64" s="29" t="str">
        <f>IF(AN62&lt;&gt;"",IF(Program!AN65&lt;&gt;"","("&amp;Program!AN65&amp;")","("&amp;Program!AN$3&amp;")"),"")</f>
        <v/>
      </c>
      <c r="AO64" s="29" t="str">
        <f>IF(AO62&lt;&gt;"",IF(Program!AO65&lt;&gt;"","("&amp;Program!AO65&amp;")","("&amp;Program!AO$3&amp;")"),"")</f>
        <v/>
      </c>
      <c r="AP64" s="29" t="str">
        <f>IF(AP62&lt;&gt;"",IF(Program!AP65&lt;&gt;"","("&amp;Program!AP65&amp;")","("&amp;Program!AP$3&amp;")"),"")</f>
        <v/>
      </c>
      <c r="AQ64" s="29" t="str">
        <f>IF(AQ62&lt;&gt;"",IF(Program!AQ65&lt;&gt;"","("&amp;Program!AQ65&amp;")","("&amp;Program!AQ$3&amp;")"),"")</f>
        <v/>
      </c>
      <c r="AR64" s="29" t="str">
        <f>IF(AR62&lt;&gt;"",IF(Program!AR65&lt;&gt;"","("&amp;Program!AR65&amp;")","("&amp;Program!AR$3&amp;")"),"")</f>
        <v/>
      </c>
      <c r="AS64" s="29" t="str">
        <f>IF(AS62&lt;&gt;"",IF(Program!AS65&lt;&gt;"","("&amp;Program!AS65&amp;")","("&amp;Program!AS$3&amp;")"),"")</f>
        <v/>
      </c>
      <c r="AT64" s="29" t="str">
        <f>IF(AT62&lt;&gt;"",IF(Program!AT65&lt;&gt;"","("&amp;Program!AT65&amp;")","("&amp;Program!AT$3&amp;")"),"")</f>
        <v/>
      </c>
      <c r="AU64" s="29" t="str">
        <f>IF(AU62&lt;&gt;"",IF(Program!AU65&lt;&gt;"","("&amp;Program!AU65&amp;")","("&amp;Program!AU$3&amp;")"),"")</f>
        <v/>
      </c>
      <c r="AV64" s="29" t="str">
        <f>IF(AV62&lt;&gt;"",IF(Program!AV65&lt;&gt;"","("&amp;Program!AV65&amp;")","("&amp;Program!AV$3&amp;")"),"")</f>
        <v/>
      </c>
      <c r="AW64" s="29" t="str">
        <f>IF(AW62&lt;&gt;"",IF(Program!AW65&lt;&gt;"","("&amp;Program!AW65&amp;")","("&amp;Program!AW$3&amp;")"),"")</f>
        <v/>
      </c>
      <c r="AX64" s="29" t="str">
        <f>IF(AX62&lt;&gt;"",IF(Program!AX65&lt;&gt;"","("&amp;Program!AX65&amp;")","("&amp;Program!AX$3&amp;")"),"")</f>
        <v/>
      </c>
      <c r="AY64" s="29" t="str">
        <f>IF(AY62&lt;&gt;"",IF(Program!AY65&lt;&gt;"","("&amp;Program!AY65&amp;")","("&amp;Program!AY$3&amp;")"),"")</f>
        <v/>
      </c>
      <c r="AZ64" s="29" t="str">
        <f>IF(AZ62&lt;&gt;"",IF(Program!AZ65&lt;&gt;"","("&amp;Program!AZ65&amp;")","("&amp;Program!AZ$3&amp;")"),"")</f>
        <v/>
      </c>
      <c r="BA64" s="29" t="str">
        <f>IF(BA62&lt;&gt;"",IF(Program!BA65&lt;&gt;"","("&amp;Program!BA65&amp;")","("&amp;Program!BA$3&amp;")"),"")</f>
        <v/>
      </c>
      <c r="BB64" s="29" t="str">
        <f>IF(BB62&lt;&gt;"",IF(Program!BB65&lt;&gt;"","("&amp;Program!BB65&amp;")","("&amp;Program!BB$3&amp;")"),"")</f>
        <v/>
      </c>
      <c r="BC64" s="29" t="str">
        <f>IF(BC62&lt;&gt;"",IF(Program!BC65&lt;&gt;"","("&amp;Program!BC65&amp;")","("&amp;Program!BC$3&amp;")"),"")</f>
        <v/>
      </c>
      <c r="BD64" s="29" t="str">
        <f>IF(BD62&lt;&gt;"",IF(Program!BD65&lt;&gt;"","("&amp;Program!BD65&amp;")","("&amp;Program!BD$3&amp;")"),"")</f>
        <v/>
      </c>
      <c r="BE64" s="29" t="str">
        <f>IF(BE62&lt;&gt;"",IF(Program!BE65&lt;&gt;"","("&amp;Program!BE65&amp;")","("&amp;Program!BE$3&amp;")"),"")</f>
        <v/>
      </c>
      <c r="BG64" t="str">
        <f t="shared" ref="BG64:BG65" si="89">CONCATENATE(AR64,AR66,AS64,AS66,AT64,AT66,AU64,AU66,AV64,AV66,AW64,AW66,AX64,AX66,AY64,AY66,AZ64,AZ66,BA64,BA66,BB64,BB66,BC64,BC66,BD64,BD66,BE64,BE66)</f>
        <v/>
      </c>
    </row>
    <row r="65" spans="1:59">
      <c r="A65" s="394"/>
      <c r="B65" s="5">
        <v>0.625</v>
      </c>
      <c r="C65" s="6" t="str">
        <f t="shared" ref="C65:C109" si="90">CONCATENATE(BF65,BG65)</f>
        <v>TRN2-Tarım Makineleri ve Tatbikatı/ (14)</v>
      </c>
      <c r="D65" s="9" t="str">
        <f>IF(IFERROR(SEARCH(Kişisel!$A$1,Program!D67),FALSE),D$2&amp;"-"&amp;Program!D66&amp;"/ ","")</f>
        <v/>
      </c>
      <c r="E65" s="9" t="str">
        <f>IF(IFERROR(SEARCH(Kişisel!$A$1,Program!E67),FALSE),E$2&amp;"-"&amp;Program!E66&amp;"/ ","")</f>
        <v/>
      </c>
      <c r="F65" s="9" t="str">
        <f>IF(IFERROR(SEARCH(Kişisel!$A$1,Program!F67),FALSE),F$2&amp;"-"&amp;Program!F66&amp;"/ ","")</f>
        <v/>
      </c>
      <c r="G65" s="9" t="str">
        <f>IF(IFERROR(SEARCH(Kişisel!$A$1,Program!G67),FALSE),G$2&amp;"-"&amp;Program!G66&amp;"/ ","")</f>
        <v/>
      </c>
      <c r="H65" s="9" t="str">
        <f>IF(IFERROR(SEARCH(Kişisel!$A$1,Program!H67),FALSE),H$2&amp;"-"&amp;Program!H66&amp;"/ ","")</f>
        <v/>
      </c>
      <c r="I65" s="9" t="str">
        <f>IF(IFERROR(SEARCH(Kişisel!$A$1,Program!I67),FALSE),I$2&amp;"-"&amp;Program!I66&amp;"/ ","")</f>
        <v/>
      </c>
      <c r="J65" s="9" t="str">
        <f>IF(IFERROR(SEARCH(Kişisel!$A$1,Program!J67),FALSE),J$2&amp;"-"&amp;Program!J66&amp;"/ ","")</f>
        <v/>
      </c>
      <c r="K65" s="9" t="str">
        <f>IF(IFERROR(SEARCH(Kişisel!$A$1,Program!K67),FALSE),K$2&amp;"-"&amp;Program!K66&amp;"/ ","")</f>
        <v/>
      </c>
      <c r="L65" s="9" t="str">
        <f>IF(IFERROR(SEARCH(Kişisel!$A$1,Program!L67),FALSE),L$2&amp;"-"&amp;Program!L66&amp;"/ ","")</f>
        <v/>
      </c>
      <c r="M65" s="9" t="str">
        <f>IF(IFERROR(SEARCH(Kişisel!$A$1,Program!M67),FALSE),M$2&amp;"-"&amp;Program!M66&amp;"/ ","")</f>
        <v/>
      </c>
      <c r="N65" s="9" t="str">
        <f>IF(IFERROR(SEARCH(Kişisel!$A$1,Program!N67),FALSE),N$2&amp;"-"&amp;Program!N66&amp;"/ ","")</f>
        <v/>
      </c>
      <c r="O65" s="9" t="str">
        <f>IF(IFERROR(SEARCH(Kişisel!$A$1,Program!O67),FALSE),O$2&amp;"-"&amp;Program!O66&amp;"/ ","")</f>
        <v/>
      </c>
      <c r="P65" s="9" t="str">
        <f>IF(IFERROR(SEARCH(Kişisel!$A$1,Program!P67),FALSE),P$2&amp;"-"&amp;Program!P66&amp;"/ ","")</f>
        <v/>
      </c>
      <c r="Q65" s="9" t="str">
        <f>IF(IFERROR(SEARCH(Kişisel!$A$1,Program!Q67),FALSE),Q$2&amp;"-"&amp;Program!Q66&amp;"/ ","")</f>
        <v/>
      </c>
      <c r="R65" s="9" t="str">
        <f>IF(IFERROR(SEARCH(Kişisel!$A$1,Program!R67),FALSE),R$2&amp;"-"&amp;Program!R66&amp;"/ ","")</f>
        <v/>
      </c>
      <c r="S65" s="9" t="str">
        <f>IF(IFERROR(SEARCH(Kişisel!$A$1,Program!S67),FALSE),S$2&amp;"-"&amp;Program!S66&amp;"/ ","")</f>
        <v/>
      </c>
      <c r="T65" s="9" t="str">
        <f>IF(IFERROR(SEARCH(Kişisel!$A$1,Program!T67),FALSE),T$2&amp;"-"&amp;Program!T66&amp;"/ ","")</f>
        <v/>
      </c>
      <c r="U65" s="9" t="str">
        <f>IF(IFERROR(SEARCH(Kişisel!$A$1,Program!U67),FALSE),U$2&amp;"-"&amp;Program!U66&amp;"/ ","")</f>
        <v/>
      </c>
      <c r="V65" s="9" t="str">
        <f>IF(IFERROR(SEARCH(Kişisel!$A$1,Program!V67),FALSE),V$2&amp;"-"&amp;Program!V66&amp;"/ ","")</f>
        <v/>
      </c>
      <c r="W65" s="9" t="str">
        <f>IF(IFERROR(SEARCH(Kişisel!$A$1,Program!W67),FALSE),W$2&amp;"-"&amp;Program!W66&amp;"/ ","")</f>
        <v/>
      </c>
      <c r="X65" s="9" t="str">
        <f>IF(IFERROR(SEARCH(Kişisel!$A$1,Program!X67),FALSE),X$2&amp;"-"&amp;Program!X66&amp;"/ ","")</f>
        <v/>
      </c>
      <c r="Y65" s="9" t="str">
        <f>IF(IFERROR(SEARCH(Kişisel!$A$1,Program!Y67),FALSE),Y$2&amp;"-"&amp;Program!Y66&amp;"/ ","")</f>
        <v/>
      </c>
      <c r="Z65" s="9" t="str">
        <f>IF(IFERROR(SEARCH(Kişisel!$A$1,Program!Z67),FALSE),Z$2&amp;"-"&amp;Program!Z66&amp;"/ ","")</f>
        <v/>
      </c>
      <c r="AA65" s="9" t="str">
        <f>IF(IFERROR(SEARCH(Kişisel!$A$1,Program!AA67),FALSE),AA$2&amp;"-"&amp;Program!AA66&amp;"/ ","")</f>
        <v/>
      </c>
      <c r="AB65" s="9" t="str">
        <f>IF(IFERROR(SEARCH(Kişisel!$A$1,Program!AB67),FALSE),AB$2&amp;"-"&amp;Program!AB66&amp;"/ ","")</f>
        <v/>
      </c>
      <c r="AC65" s="9" t="str">
        <f>IF(IFERROR(SEARCH(Kişisel!$A$1,Program!AC67),FALSE),AC$2&amp;"-"&amp;Program!AC66&amp;"/ ","")</f>
        <v/>
      </c>
      <c r="AD65" s="9" t="str">
        <f>IF(IFERROR(SEARCH(Kişisel!$A$1,Program!AD67),FALSE),AD$2&amp;"-"&amp;Program!AD66&amp;"/ ","")</f>
        <v/>
      </c>
      <c r="AE65" s="9" t="str">
        <f>IF(IFERROR(SEARCH(Kişisel!$A$1,Program!AE67),FALSE),AE$2&amp;"-"&amp;Program!AE66&amp;"/ ","")</f>
        <v xml:space="preserve">TRN2-Tarım Makineleri ve Tatbikatı/ </v>
      </c>
      <c r="AF65" s="9" t="str">
        <f>IF(IFERROR(SEARCH(Kişisel!$A$1,Program!AF67),FALSE),AF$2&amp;"-"&amp;Program!AF66&amp;"/ ","")</f>
        <v/>
      </c>
      <c r="AG65" s="9" t="str">
        <f>IF(IFERROR(SEARCH(Kişisel!$A$1,Program!AG67),FALSE),AG$2&amp;"-"&amp;Program!AG66&amp;"/ ","")</f>
        <v/>
      </c>
      <c r="AH65" s="9" t="str">
        <f>IF(IFERROR(SEARCH(Kişisel!$A$1,Program!AH67),FALSE),AH$2&amp;"-"&amp;Program!AH66&amp;"/ ","")</f>
        <v/>
      </c>
      <c r="AI65" s="9" t="str">
        <f>IF(IFERROR(SEARCH(Kişisel!$A$1,Program!AI67),FALSE),AI$2&amp;"-"&amp;Program!AI66&amp;"/ ","")</f>
        <v/>
      </c>
      <c r="AJ65" s="9" t="str">
        <f>IF(IFERROR(SEARCH(Kişisel!$A$1,Program!AJ67),FALSE),AJ$2&amp;"-"&amp;Program!AJ66&amp;"/ ","")</f>
        <v/>
      </c>
      <c r="AK65" s="9" t="str">
        <f>IF(IFERROR(SEARCH(Kişisel!$A$1,Program!AK67),FALSE),AK$2&amp;"-"&amp;Program!AK66&amp;"/ ","")</f>
        <v/>
      </c>
      <c r="AL65" s="9" t="str">
        <f>IF(IFERROR(SEARCH(Kişisel!$A$1,Program!AL67),FALSE),AL$2&amp;"-"&amp;Program!AL66&amp;"/ ","")</f>
        <v/>
      </c>
      <c r="AM65" s="9" t="str">
        <f>IF(IFERROR(SEARCH(Kişisel!$A$1,Program!AM67),FALSE),AM$2&amp;"-"&amp;Program!AM66&amp;"/ ","")</f>
        <v/>
      </c>
      <c r="AN65" s="9" t="str">
        <f>IF(IFERROR(SEARCH(Kişisel!$A$1,Program!AN67),FALSE),AN$2&amp;"-"&amp;Program!AN66&amp;"/ ","")</f>
        <v/>
      </c>
      <c r="AO65" s="9" t="str">
        <f>IF(IFERROR(SEARCH(Kişisel!$A$1,Program!AO67),FALSE),AO$2&amp;"-"&amp;Program!AO66&amp;"/ ","")</f>
        <v/>
      </c>
      <c r="AP65" s="9" t="str">
        <f>IF(IFERROR(SEARCH(Kişisel!$A$1,Program!AP67),FALSE),AP$2&amp;"-"&amp;Program!AP66&amp;"/ ","")</f>
        <v/>
      </c>
      <c r="AQ65" s="9" t="str">
        <f>IF(IFERROR(SEARCH(Kişisel!$A$1,Program!AQ67),FALSE),AQ$2&amp;"-"&amp;Program!AQ66&amp;"/ ","")</f>
        <v/>
      </c>
      <c r="AR65" s="9" t="str">
        <f>IF(IFERROR(SEARCH(Kişisel!$A$1,Program!AR67),FALSE),AR$2&amp;"-"&amp;Program!AR66&amp;"/ ","")</f>
        <v/>
      </c>
      <c r="AS65" s="9" t="str">
        <f>IF(IFERROR(SEARCH(Kişisel!$A$1,Program!AS67),FALSE),AS$2&amp;"-"&amp;Program!AS66&amp;"/ ","")</f>
        <v/>
      </c>
      <c r="AT65" s="9" t="str">
        <f>IF(IFERROR(SEARCH(Kişisel!$A$1,Program!AT67),FALSE),AT$2&amp;"-"&amp;Program!AT66&amp;"/ ","")</f>
        <v/>
      </c>
      <c r="AU65" s="9" t="str">
        <f>IF(IFERROR(SEARCH(Kişisel!$A$1,Program!AU67),FALSE),AU$2&amp;"-"&amp;Program!AU66&amp;"/ ","")</f>
        <v/>
      </c>
      <c r="AV65" s="9" t="str">
        <f>IF(IFERROR(SEARCH(Kişisel!$A$1,Program!AV67),FALSE),AV$2&amp;"-"&amp;Program!AV66&amp;"/ ","")</f>
        <v/>
      </c>
      <c r="AW65" s="9" t="str">
        <f>IF(IFERROR(SEARCH(Kişisel!$A$1,Program!AW67),FALSE),AW$2&amp;"-"&amp;Program!AW66&amp;"/ ","")</f>
        <v/>
      </c>
      <c r="AX65" s="9" t="str">
        <f>IF(IFERROR(SEARCH(Kişisel!$A$1,Program!AX67),FALSE),AX$2&amp;"-"&amp;Program!AX66&amp;"/ ","")</f>
        <v/>
      </c>
      <c r="AY65" s="9" t="str">
        <f>IF(IFERROR(SEARCH(Kişisel!$A$1,Program!AY67),FALSE),AY$2&amp;"-"&amp;Program!AY66&amp;"/ ","")</f>
        <v/>
      </c>
      <c r="AZ65" s="9" t="str">
        <f>IF(IFERROR(SEARCH(Kişisel!$A$1,Program!AZ67),FALSE),AZ$2&amp;"-"&amp;Program!AZ66&amp;"/ ","")</f>
        <v/>
      </c>
      <c r="BA65" s="9" t="str">
        <f>IF(IFERROR(SEARCH(Kişisel!$A$1,Program!BA67),FALSE),BA$2&amp;"-"&amp;Program!BA66&amp;"/ ","")</f>
        <v/>
      </c>
      <c r="BB65" s="9" t="str">
        <f>IF(IFERROR(SEARCH(Kişisel!$A$1,Program!BB67),FALSE),BB$2&amp;"-"&amp;Program!BB66&amp;"/ ","")</f>
        <v/>
      </c>
      <c r="BC65" s="9" t="str">
        <f>IF(IFERROR(SEARCH(Kişisel!$A$1,Program!BC67),FALSE),BC$2&amp;"-"&amp;Program!BC66&amp;"/ ","")</f>
        <v/>
      </c>
      <c r="BD65" s="9" t="str">
        <f>IF(IFERROR(SEARCH(Kişisel!$A$1,Program!BD67),FALSE),BD$2&amp;"-"&amp;Program!BD66&amp;"/ ","")</f>
        <v/>
      </c>
      <c r="BE65" s="9" t="str">
        <f>IF(IFERROR(SEARCH(Kişisel!$A$1,Program!BE67),FALSE),BE$2&amp;"-"&amp;Program!BE66&amp;"/ ","")</f>
        <v/>
      </c>
      <c r="BF65" t="str">
        <f t="shared" ref="BF65" si="91">CONCATENATE(D65,D67,E65,E67,F65,F67,G65,G67,H65,H67,I65,I67,J65,J67,K65,K67,L65,L67,M65,M67,N65,N67,O65,O67,P65,P67,Q65,Q67,R65,R67,S65,S67,T65,T67,U65,U67,V65,V67,W65,W67,X65,X67,Y65,Y67,Z65,Z67,AA65,AA67,AB65,AB67,AC65,AC67,AD65,AD67,AE65,AE67,AF65,AF67,AG65,AG67,AH65,AH67,AI65,AI67,AJ65,AJ67,AK65,AK67,AL65,AL67,AM65,AM67,AN65,AN67,AO65,AO67,AP65,AP67,AQ65,AQ67)</f>
        <v>TRN2-Tarım Makineleri ve Tatbikatı/ (14)</v>
      </c>
      <c r="BG65" t="str">
        <f t="shared" si="89"/>
        <v/>
      </c>
    </row>
    <row r="66" spans="1:59">
      <c r="A66" s="394"/>
      <c r="B66" s="5"/>
      <c r="C66" s="6" t="str">
        <f t="shared" si="90"/>
        <v/>
      </c>
      <c r="D66" t="str">
        <f>IF(AND(Program!D66&lt;&gt;"",OR(Kişisel!$C$1=Program!D68,AND(Program!D68="",Program!D$3=Kişisel!$C$1))),CONCATENATE(D$2,"-",Program!D66," "),"")</f>
        <v/>
      </c>
      <c r="E66" t="str">
        <f>IF(AND(Program!E66&lt;&gt;"",OR(Kişisel!$C$1=Program!E68,AND(Program!E68="",Program!E$3=Kişisel!$C$1))),CONCATENATE(E$2,"-",Program!E66," "),"")</f>
        <v/>
      </c>
      <c r="F66" t="str">
        <f>IF(AND(Program!F66&lt;&gt;"",OR(Kişisel!$C$1=Program!F68,AND(Program!F68="",Program!F$3=Kişisel!$C$1))),CONCATENATE(F$2,"-",Program!F66," "),"")</f>
        <v/>
      </c>
      <c r="G66" t="str">
        <f>IF(AND(Program!G66&lt;&gt;"",OR(Kişisel!$C$1=Program!G68,AND(Program!G68="",Program!G$3=Kişisel!$C$1))),CONCATENATE(G$2,"-",Program!G66," "),"")</f>
        <v/>
      </c>
      <c r="H66" t="str">
        <f>IF(AND(Program!H66&lt;&gt;"",OR(Kişisel!$C$1=Program!H68,AND(Program!H68="",Program!H$3=Kişisel!$C$1))),CONCATENATE(H$2,"-",Program!H66," "),"")</f>
        <v/>
      </c>
      <c r="I66" t="str">
        <f>IF(AND(Program!I66&lt;&gt;"",OR(Kişisel!$C$1=Program!I68,AND(Program!I68="",Program!I$3=Kişisel!$C$1))),CONCATENATE(I$2,"-",Program!I66," "),"")</f>
        <v/>
      </c>
      <c r="J66" t="str">
        <f>IF(AND(Program!J66&lt;&gt;"",OR(Kişisel!$C$1=Program!J68,AND(Program!J68="",Program!J$3=Kişisel!$C$1))),CONCATENATE(J$2,"-",Program!J66," "),"")</f>
        <v/>
      </c>
      <c r="K66" t="str">
        <f>IF(AND(Program!K66&lt;&gt;"",OR(Kişisel!$C$1=Program!K68,AND(Program!K68="",Program!K$3=Kişisel!$C$1))),CONCATENATE(K$2,"-",Program!K66," "),"")</f>
        <v/>
      </c>
      <c r="L66" t="str">
        <f>IF(AND(Program!L66&lt;&gt;"",OR(Kişisel!$C$1=Program!L68,AND(Program!L68="",Program!L$3=Kişisel!$C$1))),CONCATENATE(L$2,"-",Program!L66," "),"")</f>
        <v/>
      </c>
      <c r="M66" t="str">
        <f>IF(AND(Program!M66&lt;&gt;"",OR(Kişisel!$C$1=Program!M68,AND(Program!M68="",Program!M$3=Kişisel!$C$1))),CONCATENATE(M$2,"-",Program!M66," "),"")</f>
        <v/>
      </c>
      <c r="N66" t="str">
        <f>IF(AND(Program!N66&lt;&gt;"",OR(Kişisel!$C$1=Program!N68,AND(Program!N68="",Program!N$3=Kişisel!$C$1))),CONCATENATE(N$2,"-",Program!N66," "),"")</f>
        <v/>
      </c>
      <c r="O66" t="str">
        <f>IF(AND(Program!O66&lt;&gt;"",OR(Kişisel!$C$1=Program!O68,AND(Program!O68="",Program!O$3=Kişisel!$C$1))),CONCATENATE(O$2,"-",Program!O66," "),"")</f>
        <v/>
      </c>
      <c r="P66" t="str">
        <f>IF(AND(Program!P66&lt;&gt;"",OR(Kişisel!$C$1=Program!P68,AND(Program!P68="",Program!P$3=Kişisel!$C$1))),CONCATENATE(P$2,"-",Program!P66," "),"")</f>
        <v/>
      </c>
      <c r="Q66" t="str">
        <f>IF(AND(Program!Q66&lt;&gt;"",OR(Kişisel!$C$1=Program!Q68,AND(Program!Q68="",Program!Q$3=Kişisel!$C$1))),CONCATENATE(Q$2,"-",Program!Q66," "),"")</f>
        <v/>
      </c>
      <c r="R66" t="str">
        <f>IF(AND(Program!R66&lt;&gt;"",OR(Kişisel!$C$1=Program!R68,AND(Program!R68="",Program!R$3=Kişisel!$C$1))),CONCATENATE(R$2,"-",Program!R66," "),"")</f>
        <v/>
      </c>
      <c r="S66" t="str">
        <f>IF(AND(Program!S66&lt;&gt;"",OR(Kişisel!$C$1=Program!S68,AND(Program!S68="",Program!S$3=Kişisel!$C$1))),CONCATENATE(S$2,"-",Program!S66," "),"")</f>
        <v/>
      </c>
      <c r="T66" t="str">
        <f>IF(AND(Program!T66&lt;&gt;"",OR(Kişisel!$C$1=Program!T68,AND(Program!T68="",Program!T$3=Kişisel!$C$1))),CONCATENATE(T$2,"-",Program!T66," "),"")</f>
        <v/>
      </c>
      <c r="U66" t="str">
        <f>IF(AND(Program!U66&lt;&gt;"",OR(Kişisel!$C$1=Program!U68,AND(Program!U68="",Program!U$3=Kişisel!$C$1))),CONCATENATE(U$2,"-",Program!U66," "),"")</f>
        <v/>
      </c>
      <c r="V66" t="str">
        <f>IF(AND(Program!V66&lt;&gt;"",OR(Kişisel!$C$1=Program!V68,AND(Program!V68="",Program!V$3=Kişisel!$C$1))),CONCATENATE(V$2,"-",Program!V66," "),"")</f>
        <v/>
      </c>
      <c r="W66" t="str">
        <f>IF(AND(Program!W66&lt;&gt;"",OR(Kişisel!$C$1=Program!W68,AND(Program!W68="",Program!W$3=Kişisel!$C$1))),CONCATENATE(W$2,"-",Program!W66," "),"")</f>
        <v/>
      </c>
      <c r="X66" t="str">
        <f>IF(AND(Program!X66&lt;&gt;"",OR(Kişisel!$C$1=Program!X68,AND(Program!X68="",Program!X$3=Kişisel!$C$1))),CONCATENATE(X$2,"-",Program!X66," "),"")</f>
        <v/>
      </c>
      <c r="Y66" t="str">
        <f>IF(AND(Program!Y66&lt;&gt;"",OR(Kişisel!$C$1=Program!Y68,AND(Program!Y68="",Program!Y$3=Kişisel!$C$1))),CONCATENATE(Y$2,"-",Program!Y66," "),"")</f>
        <v/>
      </c>
      <c r="Z66" t="str">
        <f>IF(AND(Program!Z66&lt;&gt;"",OR(Kişisel!$C$1=Program!Z68,AND(Program!Z68="",Program!Z$3=Kişisel!$C$1))),CONCATENATE(Z$2,"-",Program!Z66," "),"")</f>
        <v/>
      </c>
      <c r="AA66" t="str">
        <f>IF(AND(Program!AA66&lt;&gt;"",OR(Kişisel!$C$1=Program!AA68,AND(Program!AA68="",Program!AA$3=Kişisel!$C$1))),CONCATENATE(AA$2,"-",Program!AA66," "),"")</f>
        <v/>
      </c>
      <c r="AB66" t="str">
        <f>IF(AND(Program!AB66&lt;&gt;"",OR(Kişisel!$C$1=Program!AB68,AND(Program!AB68="",Program!AB$3=Kişisel!$C$1))),CONCATENATE(AB$2,"-",Program!AB66," "),"")</f>
        <v/>
      </c>
      <c r="AC66" t="str">
        <f>IF(AND(Program!AC66&lt;&gt;"",OR(Kişisel!$C$1=Program!AC68,AND(Program!AC68="",Program!AC$3=Kişisel!$C$1))),CONCATENATE(AC$2,"-",Program!AC66," "),"")</f>
        <v/>
      </c>
      <c r="AD66" t="str">
        <f>IF(AND(Program!AD66&lt;&gt;"",OR(Kişisel!$C$1=Program!AD68,AND(Program!AD68="",Program!AD$3=Kişisel!$C$1))),CONCATENATE(AD$2,"-",Program!AD66," "),"")</f>
        <v/>
      </c>
      <c r="AE66" t="str">
        <f>IF(AND(Program!AE66&lt;&gt;"",OR(Kişisel!$C$1=Program!AE68,AND(Program!AE68="",Program!AE$3=Kişisel!$C$1))),CONCATENATE(AE$2,"-",Program!AE66," "),"")</f>
        <v/>
      </c>
      <c r="AF66" t="str">
        <f>IF(AND(Program!AF66&lt;&gt;"",OR(Kişisel!$C$1=Program!AF68,AND(Program!AF68="",Program!AF$3=Kişisel!$C$1))),CONCATENATE(AF$2,"-",Program!AF66," "),"")</f>
        <v/>
      </c>
      <c r="AG66" t="str">
        <f>IF(AND(Program!AG66&lt;&gt;"",OR(Kişisel!$C$1=Program!AG68,AND(Program!AG68="",Program!AG$3=Kişisel!$C$1))),CONCATENATE(AG$2,"-",Program!AG66," "),"")</f>
        <v/>
      </c>
      <c r="AH66" t="str">
        <f>IF(AND(Program!AH66&lt;&gt;"",OR(Kişisel!$C$1=Program!AH68,AND(Program!AH68="",Program!AH$3=Kişisel!$C$1))),CONCATENATE(AH$2,"-",Program!AH66," "),"")</f>
        <v/>
      </c>
      <c r="AI66" t="str">
        <f>IF(AND(Program!AI66&lt;&gt;"",OR(Kişisel!$C$1=Program!AI68,AND(Program!AI68="",Program!AI$3=Kişisel!$C$1))),CONCATENATE(AI$2,"-",Program!AI66," "),"")</f>
        <v/>
      </c>
      <c r="AJ66" t="str">
        <f>IF(AND(Program!AJ66&lt;&gt;"",OR(Kişisel!$C$1=Program!AJ68,AND(Program!AJ68="",Program!AJ$3=Kişisel!$C$1))),CONCATENATE(AJ$2,"-",Program!AJ66," "),"")</f>
        <v/>
      </c>
      <c r="AK66" t="str">
        <f>IF(AND(Program!AK66&lt;&gt;"",OR(Kişisel!$C$1=Program!AK68,AND(Program!AK68="",Program!AK$3=Kişisel!$C$1))),CONCATENATE(AK$2,"-",Program!AK66," "),"")</f>
        <v/>
      </c>
      <c r="AL66" t="str">
        <f>IF(AND(Program!AL66&lt;&gt;"",OR(Kişisel!$C$1=Program!AL68,AND(Program!AL68="",Program!AL$3=Kişisel!$C$1))),CONCATENATE(AL$2,"-",Program!AL66," "),"")</f>
        <v/>
      </c>
      <c r="AM66" t="str">
        <f>IF(AND(Program!AM66&lt;&gt;"",OR(Kişisel!$C$1=Program!AM68,AND(Program!AM68="",Program!AM$3=Kişisel!$C$1))),CONCATENATE(AM$2,"-",Program!AM66," "),"")</f>
        <v/>
      </c>
      <c r="AN66" t="str">
        <f>IF(AND(Program!AN66&lt;&gt;"",OR(Kişisel!$C$1=Program!AN68,AND(Program!AN68="",Program!AN$3=Kişisel!$C$1))),CONCATENATE(AN$2,"-",Program!AN66," "),"")</f>
        <v/>
      </c>
      <c r="AO66" t="str">
        <f>IF(AND(Program!AO66&lt;&gt;"",OR(Kişisel!$C$1=Program!AO68,AND(Program!AO68="",Program!AO$3=Kişisel!$C$1))),CONCATENATE(AO$2,"-",Program!AO66," "),"")</f>
        <v/>
      </c>
      <c r="AP66" t="str">
        <f>IF(AND(Program!AP66&lt;&gt;"",OR(Kişisel!$C$1=Program!AP68,AND(Program!AP68="",Program!AP$3=Kişisel!$C$1))),CONCATENATE(AP$2,"-",Program!AP66," "),"")</f>
        <v/>
      </c>
      <c r="AQ66" t="str">
        <f>IF(AND(Program!AQ66&lt;&gt;"",OR(Kişisel!$C$1=Program!AQ68,AND(Program!AQ68="",Program!AQ$3=Kişisel!$C$1))),CONCATENATE(AQ$2,"-",Program!AQ66," "),"")</f>
        <v/>
      </c>
      <c r="AR66" t="str">
        <f>IF(AND(Program!AR66&lt;&gt;"",OR(Kişisel!$C$1=Program!AR68,AND(Program!AR68="",Program!AR$3=Kişisel!$C$1))),CONCATENATE(AR$2,"-",Program!AR66," "),"")</f>
        <v/>
      </c>
      <c r="AS66" t="str">
        <f>IF(AND(Program!AS66&lt;&gt;"",OR(Kişisel!$C$1=Program!AS68,AND(Program!AS68="",Program!AS$3=Kişisel!$C$1))),CONCATENATE(AS$2,"-",Program!AS66," "),"")</f>
        <v/>
      </c>
      <c r="AT66" t="str">
        <f>IF(AND(Program!AT66&lt;&gt;"",OR(Kişisel!$C$1=Program!AT68,AND(Program!AT68="",Program!AT$3=Kişisel!$C$1))),CONCATENATE(AT$2,"-",Program!AT66," "),"")</f>
        <v/>
      </c>
      <c r="AU66" t="str">
        <f>IF(AND(Program!AU66&lt;&gt;"",OR(Kişisel!$C$1=Program!AU68,AND(Program!AU68="",Program!AU$3=Kişisel!$C$1))),CONCATENATE(AU$2,"-",Program!AU66," "),"")</f>
        <v/>
      </c>
      <c r="AV66" t="str">
        <f>IF(AND(Program!AV66&lt;&gt;"",OR(Kişisel!$C$1=Program!AV68,AND(Program!AV68="",Program!AV$3=Kişisel!$C$1))),CONCATENATE(AV$2,"-",Program!AV66," "),"")</f>
        <v/>
      </c>
      <c r="AW66" t="str">
        <f>IF(AND(Program!AW66&lt;&gt;"",OR(Kişisel!$C$1=Program!AW68,AND(Program!AW68="",Program!AW$3=Kişisel!$C$1))),CONCATENATE(AW$2,"-",Program!AW66," "),"")</f>
        <v/>
      </c>
      <c r="AX66" t="str">
        <f>IF(AND(Program!AX66&lt;&gt;"",OR(Kişisel!$C$1=Program!AX68,AND(Program!AX68="",Program!AX$3=Kişisel!$C$1))),CONCATENATE(AX$2,"-",Program!AX66," "),"")</f>
        <v/>
      </c>
      <c r="AY66" t="str">
        <f>IF(AND(Program!AY66&lt;&gt;"",OR(Kişisel!$C$1=Program!AY68,AND(Program!AY68="",Program!AY$3=Kişisel!$C$1))),CONCATENATE(AY$2,"-",Program!AY66," "),"")</f>
        <v/>
      </c>
      <c r="AZ66" t="str">
        <f>IF(AND(Program!AZ66&lt;&gt;"",OR(Kişisel!$C$1=Program!AZ68,AND(Program!AZ68="",Program!AZ$3=Kişisel!$C$1))),CONCATENATE(AZ$2,"-",Program!AZ66," "),"")</f>
        <v/>
      </c>
      <c r="BA66" t="str">
        <f>IF(AND(Program!BA66&lt;&gt;"",OR(Kişisel!$C$1=Program!BA68,AND(Program!BA68="",Program!BA$3=Kişisel!$C$1))),CONCATENATE(BA$2,"-",Program!BA66," "),"")</f>
        <v/>
      </c>
      <c r="BB66" t="str">
        <f>IF(AND(Program!BB66&lt;&gt;"",OR(Kişisel!$C$1=Program!BB68,AND(Program!BB68="",Program!BB$3=Kişisel!$C$1))),CONCATENATE(BB$2,"-",Program!BB66," "),"")</f>
        <v/>
      </c>
      <c r="BC66" t="str">
        <f>IF(AND(Program!BC66&lt;&gt;"",OR(Kişisel!$C$1=Program!BC68,AND(Program!BC68="",Program!BC$3=Kişisel!$C$1))),CONCATENATE(BC$2,"-",Program!BC66," "),"")</f>
        <v/>
      </c>
      <c r="BD66" t="str">
        <f>IF(AND(Program!BD66&lt;&gt;"",OR(Kişisel!$C$1=Program!BD68,AND(Program!BD68="",Program!BD$3=Kişisel!$C$1))),CONCATENATE(BD$2,"-",Program!BD66," "),"")</f>
        <v/>
      </c>
      <c r="BE66" t="str">
        <f>IF(AND(Program!BE66&lt;&gt;"",OR(Kişisel!$C$1=Program!BE68,AND(Program!BE68="",Program!BE$3=Kişisel!$C$1))),CONCATENATE(BE$2,"-",Program!BE66," "),"")</f>
        <v/>
      </c>
      <c r="BF66" t="str">
        <f t="shared" ref="BF66" si="92">CONCATENATE(D66,E66,F66,G66,H66,I66,J66,K66,L66,M66,N66,O66,P66,Q66,R66,S66,T66,U66,V66,W66,X66,Y66,Z66,AA66,AB66,AC66,AD66,AE66,AF66,AG66,AH66,AI66,AJ66,AK66,AL66,AM66,AN66,AO66,AP66,AQ66,)</f>
        <v/>
      </c>
      <c r="BG66" t="str">
        <f t="shared" ref="BG66" si="93">CONCATENATE(AR66,AS66,AT66,AU66,AV66,AW66,AX66,AY66,AZ66,BA66,BB66,BC66,BD66,BE66,)</f>
        <v/>
      </c>
    </row>
    <row r="67" spans="1:59">
      <c r="A67" s="394"/>
      <c r="B67" s="5"/>
      <c r="D67" s="29" t="str">
        <f>IF(D65&lt;&gt;"",IF(Program!D68&lt;&gt;"","("&amp;Program!D68&amp;")","("&amp;Program!D$3&amp;")"),"")</f>
        <v/>
      </c>
      <c r="E67" s="29" t="str">
        <f>IF(E65&lt;&gt;"",IF(Program!E68&lt;&gt;"","("&amp;Program!E68&amp;")","("&amp;Program!E$3&amp;")"),"")</f>
        <v/>
      </c>
      <c r="F67" s="29" t="str">
        <f>IF(F65&lt;&gt;"",IF(Program!F68&lt;&gt;"","("&amp;Program!F68&amp;")","("&amp;Program!F$3&amp;")"),"")</f>
        <v/>
      </c>
      <c r="G67" s="29" t="str">
        <f>IF(G65&lt;&gt;"",IF(Program!G68&lt;&gt;"","("&amp;Program!G68&amp;")","("&amp;Program!G$3&amp;")"),"")</f>
        <v/>
      </c>
      <c r="H67" s="29" t="str">
        <f>IF(H65&lt;&gt;"",IF(Program!H68&lt;&gt;"","("&amp;Program!H68&amp;")","("&amp;Program!H$3&amp;")"),"")</f>
        <v/>
      </c>
      <c r="I67" s="29" t="str">
        <f>IF(I65&lt;&gt;"",IF(Program!I68&lt;&gt;"","("&amp;Program!I68&amp;")","("&amp;Program!I$3&amp;")"),"")</f>
        <v/>
      </c>
      <c r="J67" s="29" t="str">
        <f>IF(J65&lt;&gt;"",IF(Program!J68&lt;&gt;"","("&amp;Program!J68&amp;")","("&amp;Program!J$3&amp;")"),"")</f>
        <v/>
      </c>
      <c r="K67" s="29" t="str">
        <f>IF(K65&lt;&gt;"",IF(Program!K68&lt;&gt;"","("&amp;Program!K68&amp;")","("&amp;Program!K$3&amp;")"),"")</f>
        <v/>
      </c>
      <c r="L67" s="29" t="str">
        <f>IF(L65&lt;&gt;"",IF(Program!L68&lt;&gt;"","("&amp;Program!L68&amp;")","("&amp;Program!L$3&amp;")"),"")</f>
        <v/>
      </c>
      <c r="M67" s="29" t="str">
        <f>IF(M65&lt;&gt;"",IF(Program!M68&lt;&gt;"","("&amp;Program!M68&amp;")","("&amp;Program!M$3&amp;")"),"")</f>
        <v/>
      </c>
      <c r="N67" s="29" t="str">
        <f>IF(N65&lt;&gt;"",IF(Program!N68&lt;&gt;"","("&amp;Program!N68&amp;")","("&amp;Program!N$3&amp;")"),"")</f>
        <v/>
      </c>
      <c r="O67" s="29" t="str">
        <f>IF(O65&lt;&gt;"",IF(Program!O68&lt;&gt;"","("&amp;Program!O68&amp;")","("&amp;Program!O$3&amp;")"),"")</f>
        <v/>
      </c>
      <c r="P67" s="29" t="str">
        <f>IF(P65&lt;&gt;"",IF(Program!P68&lt;&gt;"","("&amp;Program!P68&amp;")","("&amp;Program!P$3&amp;")"),"")</f>
        <v/>
      </c>
      <c r="Q67" s="29" t="str">
        <f>IF(Q65&lt;&gt;"",IF(Program!Q68&lt;&gt;"","("&amp;Program!Q68&amp;")","("&amp;Program!Q$3&amp;")"),"")</f>
        <v/>
      </c>
      <c r="R67" s="29" t="str">
        <f>IF(R65&lt;&gt;"",IF(Program!R68&lt;&gt;"","("&amp;Program!R68&amp;")","("&amp;Program!R$3&amp;")"),"")</f>
        <v/>
      </c>
      <c r="S67" s="29" t="str">
        <f>IF(S65&lt;&gt;"",IF(Program!S68&lt;&gt;"","("&amp;Program!S68&amp;")","("&amp;Program!S$3&amp;")"),"")</f>
        <v/>
      </c>
      <c r="T67" s="29" t="str">
        <f>IF(T65&lt;&gt;"",IF(Program!T68&lt;&gt;"","("&amp;Program!T68&amp;")","("&amp;Program!T$3&amp;")"),"")</f>
        <v/>
      </c>
      <c r="U67" s="29" t="str">
        <f>IF(U65&lt;&gt;"",IF(Program!U68&lt;&gt;"","("&amp;Program!U68&amp;")","("&amp;Program!U$3&amp;")"),"")</f>
        <v/>
      </c>
      <c r="V67" s="29" t="str">
        <f>IF(V65&lt;&gt;"",IF(Program!V68&lt;&gt;"","("&amp;Program!V68&amp;")","("&amp;Program!V$3&amp;")"),"")</f>
        <v/>
      </c>
      <c r="W67" s="29" t="str">
        <f>IF(W65&lt;&gt;"",IF(Program!W68&lt;&gt;"","("&amp;Program!W68&amp;")","("&amp;Program!W$3&amp;")"),"")</f>
        <v/>
      </c>
      <c r="X67" s="29" t="str">
        <f>IF(X65&lt;&gt;"",IF(Program!X68&lt;&gt;"","("&amp;Program!X68&amp;")","("&amp;Program!X$3&amp;")"),"")</f>
        <v/>
      </c>
      <c r="Y67" s="29" t="str">
        <f>IF(Y65&lt;&gt;"",IF(Program!Y68&lt;&gt;"","("&amp;Program!Y68&amp;")","("&amp;Program!Y$3&amp;")"),"")</f>
        <v/>
      </c>
      <c r="Z67" s="29" t="str">
        <f>IF(Z65&lt;&gt;"",IF(Program!Z68&lt;&gt;"","("&amp;Program!Z68&amp;")","("&amp;Program!Z$3&amp;")"),"")</f>
        <v/>
      </c>
      <c r="AA67" s="29" t="str">
        <f>IF(AA65&lt;&gt;"",IF(Program!AA68&lt;&gt;"","("&amp;Program!AA68&amp;")","("&amp;Program!AA$3&amp;")"),"")</f>
        <v/>
      </c>
      <c r="AB67" s="29" t="str">
        <f>IF(AB65&lt;&gt;"",IF(Program!AB68&lt;&gt;"","("&amp;Program!AB68&amp;")","("&amp;Program!AB$3&amp;")"),"")</f>
        <v/>
      </c>
      <c r="AC67" s="29" t="str">
        <f>IF(AC65&lt;&gt;"",IF(Program!AC68&lt;&gt;"","("&amp;Program!AC68&amp;")","("&amp;Program!AC$3&amp;")"),"")</f>
        <v/>
      </c>
      <c r="AD67" s="29" t="str">
        <f>IF(AD65&lt;&gt;"",IF(Program!AD68&lt;&gt;"","("&amp;Program!AD68&amp;")","("&amp;Program!AD$3&amp;")"),"")</f>
        <v/>
      </c>
      <c r="AE67" s="29" t="str">
        <f>IF(AE65&lt;&gt;"",IF(Program!AE68&lt;&gt;"","("&amp;Program!AE68&amp;")","("&amp;Program!AE$3&amp;")"),"")</f>
        <v>(14)</v>
      </c>
      <c r="AF67" s="29" t="str">
        <f>IF(AF65&lt;&gt;"",IF(Program!AF68&lt;&gt;"","("&amp;Program!AF68&amp;")","("&amp;Program!AF$3&amp;")"),"")</f>
        <v/>
      </c>
      <c r="AG67" s="29" t="str">
        <f>IF(AG65&lt;&gt;"",IF(Program!AG68&lt;&gt;"","("&amp;Program!AG68&amp;")","("&amp;Program!AG$3&amp;")"),"")</f>
        <v/>
      </c>
      <c r="AH67" s="29" t="str">
        <f>IF(AH65&lt;&gt;"",IF(Program!AH68&lt;&gt;"","("&amp;Program!AH68&amp;")","("&amp;Program!AH$3&amp;")"),"")</f>
        <v/>
      </c>
      <c r="AI67" s="29" t="str">
        <f>IF(AI65&lt;&gt;"",IF(Program!AI68&lt;&gt;"","("&amp;Program!AI68&amp;")","("&amp;Program!AI$3&amp;")"),"")</f>
        <v/>
      </c>
      <c r="AJ67" s="29" t="str">
        <f>IF(AJ65&lt;&gt;"",IF(Program!AJ68&lt;&gt;"","("&amp;Program!AJ68&amp;")","("&amp;Program!AJ$3&amp;")"),"")</f>
        <v/>
      </c>
      <c r="AK67" s="29" t="str">
        <f>IF(AK65&lt;&gt;"",IF(Program!AK68&lt;&gt;"","("&amp;Program!AK68&amp;")","("&amp;Program!AK$3&amp;")"),"")</f>
        <v/>
      </c>
      <c r="AL67" s="29" t="str">
        <f>IF(AL65&lt;&gt;"",IF(Program!AL68&lt;&gt;"","("&amp;Program!AL68&amp;")","("&amp;Program!AL$3&amp;")"),"")</f>
        <v/>
      </c>
      <c r="AM67" s="29" t="str">
        <f>IF(AM65&lt;&gt;"",IF(Program!AM68&lt;&gt;"","("&amp;Program!AM68&amp;")","("&amp;Program!AM$3&amp;")"),"")</f>
        <v/>
      </c>
      <c r="AN67" s="29" t="str">
        <f>IF(AN65&lt;&gt;"",IF(Program!AN68&lt;&gt;"","("&amp;Program!AN68&amp;")","("&amp;Program!AN$3&amp;")"),"")</f>
        <v/>
      </c>
      <c r="AO67" s="29" t="str">
        <f>IF(AO65&lt;&gt;"",IF(Program!AO68&lt;&gt;"","("&amp;Program!AO68&amp;")","("&amp;Program!AO$3&amp;")"),"")</f>
        <v/>
      </c>
      <c r="AP67" s="29" t="str">
        <f>IF(AP65&lt;&gt;"",IF(Program!AP68&lt;&gt;"","("&amp;Program!AP68&amp;")","("&amp;Program!AP$3&amp;")"),"")</f>
        <v/>
      </c>
      <c r="AQ67" s="29" t="str">
        <f>IF(AQ65&lt;&gt;"",IF(Program!AQ68&lt;&gt;"","("&amp;Program!AQ68&amp;")","("&amp;Program!AQ$3&amp;")"),"")</f>
        <v/>
      </c>
      <c r="AR67" s="29" t="str">
        <f>IF(AR65&lt;&gt;"",IF(Program!AR68&lt;&gt;"","("&amp;Program!AR68&amp;")","("&amp;Program!AR$3&amp;")"),"")</f>
        <v/>
      </c>
      <c r="AS67" s="29" t="str">
        <f>IF(AS65&lt;&gt;"",IF(Program!AS68&lt;&gt;"","("&amp;Program!AS68&amp;")","("&amp;Program!AS$3&amp;")"),"")</f>
        <v/>
      </c>
      <c r="AT67" s="29" t="str">
        <f>IF(AT65&lt;&gt;"",IF(Program!AT68&lt;&gt;"","("&amp;Program!AT68&amp;")","("&amp;Program!AT$3&amp;")"),"")</f>
        <v/>
      </c>
      <c r="AU67" s="29" t="str">
        <f>IF(AU65&lt;&gt;"",IF(Program!AU68&lt;&gt;"","("&amp;Program!AU68&amp;")","("&amp;Program!AU$3&amp;")"),"")</f>
        <v/>
      </c>
      <c r="AV67" s="29" t="str">
        <f>IF(AV65&lt;&gt;"",IF(Program!AV68&lt;&gt;"","("&amp;Program!AV68&amp;")","("&amp;Program!AV$3&amp;")"),"")</f>
        <v/>
      </c>
      <c r="AW67" s="29" t="str">
        <f>IF(AW65&lt;&gt;"",IF(Program!AW68&lt;&gt;"","("&amp;Program!AW68&amp;")","("&amp;Program!AW$3&amp;")"),"")</f>
        <v/>
      </c>
      <c r="AX67" s="29" t="str">
        <f>IF(AX65&lt;&gt;"",IF(Program!AX68&lt;&gt;"","("&amp;Program!AX68&amp;")","("&amp;Program!AX$3&amp;")"),"")</f>
        <v/>
      </c>
      <c r="AY67" s="29" t="str">
        <f>IF(AY65&lt;&gt;"",IF(Program!AY68&lt;&gt;"","("&amp;Program!AY68&amp;")","("&amp;Program!AY$3&amp;")"),"")</f>
        <v/>
      </c>
      <c r="AZ67" s="29" t="str">
        <f>IF(AZ65&lt;&gt;"",IF(Program!AZ68&lt;&gt;"","("&amp;Program!AZ68&amp;")","("&amp;Program!AZ$3&amp;")"),"")</f>
        <v/>
      </c>
      <c r="BA67" s="29" t="str">
        <f>IF(BA65&lt;&gt;"",IF(Program!BA68&lt;&gt;"","("&amp;Program!BA68&amp;")","("&amp;Program!BA$3&amp;")"),"")</f>
        <v/>
      </c>
      <c r="BB67" s="29" t="str">
        <f>IF(BB65&lt;&gt;"",IF(Program!BB68&lt;&gt;"","("&amp;Program!BB68&amp;")","("&amp;Program!BB$3&amp;")"),"")</f>
        <v/>
      </c>
      <c r="BC67" s="29" t="str">
        <f>IF(BC65&lt;&gt;"",IF(Program!BC68&lt;&gt;"","("&amp;Program!BC68&amp;")","("&amp;Program!BC$3&amp;")"),"")</f>
        <v/>
      </c>
      <c r="BD67" s="29" t="str">
        <f>IF(BD65&lt;&gt;"",IF(Program!BD68&lt;&gt;"","("&amp;Program!BD68&amp;")","("&amp;Program!BD$3&amp;")"),"")</f>
        <v/>
      </c>
      <c r="BE67" s="29" t="str">
        <f>IF(BE65&lt;&gt;"",IF(Program!BE68&lt;&gt;"","("&amp;Program!BE68&amp;")","("&amp;Program!BE$3&amp;")"),"")</f>
        <v/>
      </c>
      <c r="BG67" t="str">
        <f t="shared" ref="BG67:BG68" si="94">CONCATENATE(AR67,AR69,AS67,AS69,AT67,AT69,AU67,AU69,AV67,AV69,AW67,AW69,AX67,AX69,AY67,AY69,AZ67,AZ69,BA67,BA69,BB67,BB69,BC67,BC69,BD67,BD69,BE67,BE69)</f>
        <v/>
      </c>
    </row>
    <row r="68" spans="1:59">
      <c r="A68" s="394"/>
      <c r="B68" s="5">
        <v>0.66666666666666696</v>
      </c>
      <c r="C68" s="6" t="str">
        <f t="shared" ref="C68:C112" si="95">CONCATENATE(BF68,BG68)</f>
        <v>TRN2-Tarım Makineleri ve Tatbikatı/ (14)</v>
      </c>
      <c r="D68" s="9" t="str">
        <f>IF(IFERROR(SEARCH(Kişisel!$A$1,Program!D70),FALSE),D$2&amp;"-"&amp;Program!D69&amp;"/ ","")</f>
        <v/>
      </c>
      <c r="E68" s="9" t="str">
        <f>IF(IFERROR(SEARCH(Kişisel!$A$1,Program!E70),FALSE),E$2&amp;"-"&amp;Program!E69&amp;"/ ","")</f>
        <v/>
      </c>
      <c r="F68" s="9" t="str">
        <f>IF(IFERROR(SEARCH(Kişisel!$A$1,Program!F70),FALSE),F$2&amp;"-"&amp;Program!F69&amp;"/ ","")</f>
        <v/>
      </c>
      <c r="G68" s="9" t="str">
        <f>IF(IFERROR(SEARCH(Kişisel!$A$1,Program!G70),FALSE),G$2&amp;"-"&amp;Program!G69&amp;"/ ","")</f>
        <v/>
      </c>
      <c r="H68" s="9" t="str">
        <f>IF(IFERROR(SEARCH(Kişisel!$A$1,Program!H70),FALSE),H$2&amp;"-"&amp;Program!H69&amp;"/ ","")</f>
        <v/>
      </c>
      <c r="I68" s="9" t="str">
        <f>IF(IFERROR(SEARCH(Kişisel!$A$1,Program!I70),FALSE),I$2&amp;"-"&amp;Program!I69&amp;"/ ","")</f>
        <v/>
      </c>
      <c r="J68" s="9" t="str">
        <f>IF(IFERROR(SEARCH(Kişisel!$A$1,Program!J70),FALSE),J$2&amp;"-"&amp;Program!J69&amp;"/ ","")</f>
        <v/>
      </c>
      <c r="K68" s="9" t="str">
        <f>IF(IFERROR(SEARCH(Kişisel!$A$1,Program!K70),FALSE),K$2&amp;"-"&amp;Program!K69&amp;"/ ","")</f>
        <v/>
      </c>
      <c r="L68" s="9" t="str">
        <f>IF(IFERROR(SEARCH(Kişisel!$A$1,Program!L70),FALSE),L$2&amp;"-"&amp;Program!L69&amp;"/ ","")</f>
        <v/>
      </c>
      <c r="M68" s="9" t="str">
        <f>IF(IFERROR(SEARCH(Kişisel!$A$1,Program!M70),FALSE),M$2&amp;"-"&amp;Program!M69&amp;"/ ","")</f>
        <v/>
      </c>
      <c r="N68" s="9" t="str">
        <f>IF(IFERROR(SEARCH(Kişisel!$A$1,Program!N70),FALSE),N$2&amp;"-"&amp;Program!N69&amp;"/ ","")</f>
        <v/>
      </c>
      <c r="O68" s="9" t="str">
        <f>IF(IFERROR(SEARCH(Kişisel!$A$1,Program!O70),FALSE),O$2&amp;"-"&amp;Program!O69&amp;"/ ","")</f>
        <v/>
      </c>
      <c r="P68" s="9" t="str">
        <f>IF(IFERROR(SEARCH(Kişisel!$A$1,Program!P70),FALSE),P$2&amp;"-"&amp;Program!P69&amp;"/ ","")</f>
        <v/>
      </c>
      <c r="Q68" s="9" t="str">
        <f>IF(IFERROR(SEARCH(Kişisel!$A$1,Program!Q70),FALSE),Q$2&amp;"-"&amp;Program!Q69&amp;"/ ","")</f>
        <v/>
      </c>
      <c r="R68" s="9" t="str">
        <f>IF(IFERROR(SEARCH(Kişisel!$A$1,Program!R70),FALSE),R$2&amp;"-"&amp;Program!R69&amp;"/ ","")</f>
        <v/>
      </c>
      <c r="S68" s="9" t="str">
        <f>IF(IFERROR(SEARCH(Kişisel!$A$1,Program!S70),FALSE),S$2&amp;"-"&amp;Program!S69&amp;"/ ","")</f>
        <v/>
      </c>
      <c r="T68" s="9" t="str">
        <f>IF(IFERROR(SEARCH(Kişisel!$A$1,Program!T70),FALSE),T$2&amp;"-"&amp;Program!T69&amp;"/ ","")</f>
        <v/>
      </c>
      <c r="U68" s="9" t="str">
        <f>IF(IFERROR(SEARCH(Kişisel!$A$1,Program!U70),FALSE),U$2&amp;"-"&amp;Program!U69&amp;"/ ","")</f>
        <v/>
      </c>
      <c r="V68" s="9" t="str">
        <f>IF(IFERROR(SEARCH(Kişisel!$A$1,Program!V70),FALSE),V$2&amp;"-"&amp;Program!V69&amp;"/ ","")</f>
        <v/>
      </c>
      <c r="W68" s="9" t="str">
        <f>IF(IFERROR(SEARCH(Kişisel!$A$1,Program!W70),FALSE),W$2&amp;"-"&amp;Program!W69&amp;"/ ","")</f>
        <v/>
      </c>
      <c r="X68" s="9" t="str">
        <f>IF(IFERROR(SEARCH(Kişisel!$A$1,Program!X70),FALSE),X$2&amp;"-"&amp;Program!X69&amp;"/ ","")</f>
        <v/>
      </c>
      <c r="Y68" s="9" t="str">
        <f>IF(IFERROR(SEARCH(Kişisel!$A$1,Program!Y70),FALSE),Y$2&amp;"-"&amp;Program!Y69&amp;"/ ","")</f>
        <v/>
      </c>
      <c r="Z68" s="9" t="str">
        <f>IF(IFERROR(SEARCH(Kişisel!$A$1,Program!Z70),FALSE),Z$2&amp;"-"&amp;Program!Z69&amp;"/ ","")</f>
        <v/>
      </c>
      <c r="AA68" s="9" t="str">
        <f>IF(IFERROR(SEARCH(Kişisel!$A$1,Program!AA70),FALSE),AA$2&amp;"-"&amp;Program!AA69&amp;"/ ","")</f>
        <v/>
      </c>
      <c r="AB68" s="9" t="str">
        <f>IF(IFERROR(SEARCH(Kişisel!$A$1,Program!AB70),FALSE),AB$2&amp;"-"&amp;Program!AB69&amp;"/ ","")</f>
        <v/>
      </c>
      <c r="AC68" s="9" t="str">
        <f>IF(IFERROR(SEARCH(Kişisel!$A$1,Program!AC70),FALSE),AC$2&amp;"-"&amp;Program!AC69&amp;"/ ","")</f>
        <v/>
      </c>
      <c r="AD68" s="9" t="str">
        <f>IF(IFERROR(SEARCH(Kişisel!$A$1,Program!AD70),FALSE),AD$2&amp;"-"&amp;Program!AD69&amp;"/ ","")</f>
        <v/>
      </c>
      <c r="AE68" s="9" t="str">
        <f>IF(IFERROR(SEARCH(Kişisel!$A$1,Program!AE70),FALSE),AE$2&amp;"-"&amp;Program!AE69&amp;"/ ","")</f>
        <v xml:space="preserve">TRN2-Tarım Makineleri ve Tatbikatı/ </v>
      </c>
      <c r="AF68" s="9" t="str">
        <f>IF(IFERROR(SEARCH(Kişisel!$A$1,Program!AF70),FALSE),AF$2&amp;"-"&amp;Program!AF69&amp;"/ ","")</f>
        <v/>
      </c>
      <c r="AG68" s="9" t="str">
        <f>IF(IFERROR(SEARCH(Kişisel!$A$1,Program!AG70),FALSE),AG$2&amp;"-"&amp;Program!AG69&amp;"/ ","")</f>
        <v/>
      </c>
      <c r="AH68" s="9" t="str">
        <f>IF(IFERROR(SEARCH(Kişisel!$A$1,Program!AH70),FALSE),AH$2&amp;"-"&amp;Program!AH69&amp;"/ ","")</f>
        <v/>
      </c>
      <c r="AI68" s="9" t="str">
        <f>IF(IFERROR(SEARCH(Kişisel!$A$1,Program!AI70),FALSE),AI$2&amp;"-"&amp;Program!AI69&amp;"/ ","")</f>
        <v/>
      </c>
      <c r="AJ68" s="9" t="str">
        <f>IF(IFERROR(SEARCH(Kişisel!$A$1,Program!AJ70),FALSE),AJ$2&amp;"-"&amp;Program!AJ69&amp;"/ ","")</f>
        <v/>
      </c>
      <c r="AK68" s="9" t="str">
        <f>IF(IFERROR(SEARCH(Kişisel!$A$1,Program!AK70),FALSE),AK$2&amp;"-"&amp;Program!AK69&amp;"/ ","")</f>
        <v/>
      </c>
      <c r="AL68" s="9" t="str">
        <f>IF(IFERROR(SEARCH(Kişisel!$A$1,Program!AL70),FALSE),AL$2&amp;"-"&amp;Program!AL69&amp;"/ ","")</f>
        <v/>
      </c>
      <c r="AM68" s="9" t="str">
        <f>IF(IFERROR(SEARCH(Kişisel!$A$1,Program!AM70),FALSE),AM$2&amp;"-"&amp;Program!AM69&amp;"/ ","")</f>
        <v/>
      </c>
      <c r="AN68" s="9" t="str">
        <f>IF(IFERROR(SEARCH(Kişisel!$A$1,Program!AN70),FALSE),AN$2&amp;"-"&amp;Program!AN69&amp;"/ ","")</f>
        <v/>
      </c>
      <c r="AO68" s="9" t="str">
        <f>IF(IFERROR(SEARCH(Kişisel!$A$1,Program!AO70),FALSE),AO$2&amp;"-"&amp;Program!AO69&amp;"/ ","")</f>
        <v/>
      </c>
      <c r="AP68" s="9" t="str">
        <f>IF(IFERROR(SEARCH(Kişisel!$A$1,Program!AP70),FALSE),AP$2&amp;"-"&amp;Program!AP69&amp;"/ ","")</f>
        <v/>
      </c>
      <c r="AQ68" s="9" t="str">
        <f>IF(IFERROR(SEARCH(Kişisel!$A$1,Program!AQ70),FALSE),AQ$2&amp;"-"&amp;Program!AQ69&amp;"/ ","")</f>
        <v/>
      </c>
      <c r="AR68" s="9" t="str">
        <f>IF(IFERROR(SEARCH(Kişisel!$A$1,Program!AR70),FALSE),AR$2&amp;"-"&amp;Program!AR69&amp;"/ ","")</f>
        <v/>
      </c>
      <c r="AS68" s="9" t="str">
        <f>IF(IFERROR(SEARCH(Kişisel!$A$1,Program!AS70),FALSE),AS$2&amp;"-"&amp;Program!AS69&amp;"/ ","")</f>
        <v/>
      </c>
      <c r="AT68" s="9" t="str">
        <f>IF(IFERROR(SEARCH(Kişisel!$A$1,Program!AT70),FALSE),AT$2&amp;"-"&amp;Program!AT69&amp;"/ ","")</f>
        <v/>
      </c>
      <c r="AU68" s="9" t="str">
        <f>IF(IFERROR(SEARCH(Kişisel!$A$1,Program!AU70),FALSE),AU$2&amp;"-"&amp;Program!AU69&amp;"/ ","")</f>
        <v/>
      </c>
      <c r="AV68" s="9" t="str">
        <f>IF(IFERROR(SEARCH(Kişisel!$A$1,Program!AV70),FALSE),AV$2&amp;"-"&amp;Program!AV69&amp;"/ ","")</f>
        <v/>
      </c>
      <c r="AW68" s="9" t="str">
        <f>IF(IFERROR(SEARCH(Kişisel!$A$1,Program!AW70),FALSE),AW$2&amp;"-"&amp;Program!AW69&amp;"/ ","")</f>
        <v/>
      </c>
      <c r="AX68" s="9" t="str">
        <f>IF(IFERROR(SEARCH(Kişisel!$A$1,Program!AX70),FALSE),AX$2&amp;"-"&amp;Program!AX69&amp;"/ ","")</f>
        <v/>
      </c>
      <c r="AY68" s="9" t="str">
        <f>IF(IFERROR(SEARCH(Kişisel!$A$1,Program!AY70),FALSE),AY$2&amp;"-"&amp;Program!AY69&amp;"/ ","")</f>
        <v/>
      </c>
      <c r="AZ68" s="9" t="str">
        <f>IF(IFERROR(SEARCH(Kişisel!$A$1,Program!AZ70),FALSE),AZ$2&amp;"-"&amp;Program!AZ69&amp;"/ ","")</f>
        <v/>
      </c>
      <c r="BA68" s="9" t="str">
        <f>IF(IFERROR(SEARCH(Kişisel!$A$1,Program!BA70),FALSE),BA$2&amp;"-"&amp;Program!BA69&amp;"/ ","")</f>
        <v/>
      </c>
      <c r="BB68" s="9" t="str">
        <f>IF(IFERROR(SEARCH(Kişisel!$A$1,Program!BB70),FALSE),BB$2&amp;"-"&amp;Program!BB69&amp;"/ ","")</f>
        <v/>
      </c>
      <c r="BC68" s="9" t="str">
        <f>IF(IFERROR(SEARCH(Kişisel!$A$1,Program!BC70),FALSE),BC$2&amp;"-"&amp;Program!BC69&amp;"/ ","")</f>
        <v/>
      </c>
      <c r="BD68" s="9" t="str">
        <f>IF(IFERROR(SEARCH(Kişisel!$A$1,Program!BD70),FALSE),BD$2&amp;"-"&amp;Program!BD69&amp;"/ ","")</f>
        <v/>
      </c>
      <c r="BE68" s="9" t="str">
        <f>IF(IFERROR(SEARCH(Kişisel!$A$1,Program!BE70),FALSE),BE$2&amp;"-"&amp;Program!BE69&amp;"/ ","")</f>
        <v/>
      </c>
      <c r="BF68" t="str">
        <f t="shared" ref="BF68" si="96">CONCATENATE(D68,D70,E68,E70,F68,F70,G68,G70,H68,H70,I68,I70,J68,J70,K68,K70,L68,L70,M68,M70,N68,N70,O68,O70,P68,P70,Q68,Q70,R68,R70,S68,S70,T68,T70,U68,U70,V68,V70,W68,W70,X68,X70,Y68,Y70,Z68,Z70,AA68,AA70,AB68,AB70,AC68,AC70,AD68,AD70,AE68,AE70,AF68,AF70,AG68,AG70,AH68,AH70,AI68,AI70,AJ68,AJ70,AK68,AK70,AL68,AL70,AM68,AM70,AN68,AN70,AO68,AO70,AP68,AP70,AQ68,AQ70)</f>
        <v>TRN2-Tarım Makineleri ve Tatbikatı/ (14)</v>
      </c>
      <c r="BG68" t="str">
        <f t="shared" si="94"/>
        <v/>
      </c>
    </row>
    <row r="69" spans="1:59">
      <c r="A69" s="394"/>
      <c r="B69" s="5"/>
      <c r="C69" s="6" t="str">
        <f t="shared" si="95"/>
        <v/>
      </c>
      <c r="D69" t="str">
        <f>IF(AND(Program!D69&lt;&gt;"",OR(Kişisel!$C$1=Program!D71,AND(Program!D71="",Program!D$3=Kişisel!$C$1))),CONCATENATE(D$2,"-",Program!D69," "),"")</f>
        <v/>
      </c>
      <c r="E69" t="str">
        <f>IF(AND(Program!E69&lt;&gt;"",OR(Kişisel!$C$1=Program!E71,AND(Program!E71="",Program!E$3=Kişisel!$C$1))),CONCATENATE(E$2,"-",Program!E69," "),"")</f>
        <v/>
      </c>
      <c r="F69" t="str">
        <f>IF(AND(Program!F69&lt;&gt;"",OR(Kişisel!$C$1=Program!F71,AND(Program!F71="",Program!F$3=Kişisel!$C$1))),CONCATENATE(F$2,"-",Program!F69," "),"")</f>
        <v/>
      </c>
      <c r="G69" t="str">
        <f>IF(AND(Program!G69&lt;&gt;"",OR(Kişisel!$C$1=Program!G71,AND(Program!G71="",Program!G$3=Kişisel!$C$1))),CONCATENATE(G$2,"-",Program!G69," "),"")</f>
        <v/>
      </c>
      <c r="H69" t="str">
        <f>IF(AND(Program!H69&lt;&gt;"",OR(Kişisel!$C$1=Program!H71,AND(Program!H71="",Program!H$3=Kişisel!$C$1))),CONCATENATE(H$2,"-",Program!H69," "),"")</f>
        <v/>
      </c>
      <c r="I69" t="str">
        <f>IF(AND(Program!I69&lt;&gt;"",OR(Kişisel!$C$1=Program!I71,AND(Program!I71="",Program!I$3=Kişisel!$C$1))),CONCATENATE(I$2,"-",Program!I69," "),"")</f>
        <v/>
      </c>
      <c r="J69" t="str">
        <f>IF(AND(Program!J69&lt;&gt;"",OR(Kişisel!$C$1=Program!J71,AND(Program!J71="",Program!J$3=Kişisel!$C$1))),CONCATENATE(J$2,"-",Program!J69," "),"")</f>
        <v/>
      </c>
      <c r="K69" t="str">
        <f>IF(AND(Program!K69&lt;&gt;"",OR(Kişisel!$C$1=Program!K71,AND(Program!K71="",Program!K$3=Kişisel!$C$1))),CONCATENATE(K$2,"-",Program!K69," "),"")</f>
        <v/>
      </c>
      <c r="L69" t="str">
        <f>IF(AND(Program!L69&lt;&gt;"",OR(Kişisel!$C$1=Program!L71,AND(Program!L71="",Program!L$3=Kişisel!$C$1))),CONCATENATE(L$2,"-",Program!L69," "),"")</f>
        <v/>
      </c>
      <c r="M69" t="str">
        <f>IF(AND(Program!M69&lt;&gt;"",OR(Kişisel!$C$1=Program!M71,AND(Program!M71="",Program!M$3=Kişisel!$C$1))),CONCATENATE(M$2,"-",Program!M69," "),"")</f>
        <v/>
      </c>
      <c r="N69" t="str">
        <f>IF(AND(Program!N69&lt;&gt;"",OR(Kişisel!$C$1=Program!N71,AND(Program!N71="",Program!N$3=Kişisel!$C$1))),CONCATENATE(N$2,"-",Program!N69," "),"")</f>
        <v/>
      </c>
      <c r="O69" t="str">
        <f>IF(AND(Program!O69&lt;&gt;"",OR(Kişisel!$C$1=Program!O71,AND(Program!O71="",Program!O$3=Kişisel!$C$1))),CONCATENATE(O$2,"-",Program!O69," "),"")</f>
        <v/>
      </c>
      <c r="P69" t="str">
        <f>IF(AND(Program!P69&lt;&gt;"",OR(Kişisel!$C$1=Program!P71,AND(Program!P71="",Program!P$3=Kişisel!$C$1))),CONCATENATE(P$2,"-",Program!P69," "),"")</f>
        <v/>
      </c>
      <c r="Q69" t="str">
        <f>IF(AND(Program!Q69&lt;&gt;"",OR(Kişisel!$C$1=Program!Q71,AND(Program!Q71="",Program!Q$3=Kişisel!$C$1))),CONCATENATE(Q$2,"-",Program!Q69," "),"")</f>
        <v/>
      </c>
      <c r="R69" t="str">
        <f>IF(AND(Program!R69&lt;&gt;"",OR(Kişisel!$C$1=Program!R71,AND(Program!R71="",Program!R$3=Kişisel!$C$1))),CONCATENATE(R$2,"-",Program!R69," "),"")</f>
        <v/>
      </c>
      <c r="S69" t="str">
        <f>IF(AND(Program!S69&lt;&gt;"",OR(Kişisel!$C$1=Program!S71,AND(Program!S71="",Program!S$3=Kişisel!$C$1))),CONCATENATE(S$2,"-",Program!S69," "),"")</f>
        <v/>
      </c>
      <c r="T69" t="str">
        <f>IF(AND(Program!T69&lt;&gt;"",OR(Kişisel!$C$1=Program!T71,AND(Program!T71="",Program!T$3=Kişisel!$C$1))),CONCATENATE(T$2,"-",Program!T69," "),"")</f>
        <v/>
      </c>
      <c r="U69" t="str">
        <f>IF(AND(Program!U69&lt;&gt;"",OR(Kişisel!$C$1=Program!U71,AND(Program!U71="",Program!U$3=Kişisel!$C$1))),CONCATENATE(U$2,"-",Program!U69," "),"")</f>
        <v/>
      </c>
      <c r="V69" t="str">
        <f>IF(AND(Program!V69&lt;&gt;"",OR(Kişisel!$C$1=Program!V71,AND(Program!V71="",Program!V$3=Kişisel!$C$1))),CONCATENATE(V$2,"-",Program!V69," "),"")</f>
        <v/>
      </c>
      <c r="W69" t="str">
        <f>IF(AND(Program!W69&lt;&gt;"",OR(Kişisel!$C$1=Program!W71,AND(Program!W71="",Program!W$3=Kişisel!$C$1))),CONCATENATE(W$2,"-",Program!W69," "),"")</f>
        <v/>
      </c>
      <c r="X69" t="str">
        <f>IF(AND(Program!X69&lt;&gt;"",OR(Kişisel!$C$1=Program!X71,AND(Program!X71="",Program!X$3=Kişisel!$C$1))),CONCATENATE(X$2,"-",Program!X69," "),"")</f>
        <v/>
      </c>
      <c r="Y69" t="str">
        <f>IF(AND(Program!Y69&lt;&gt;"",OR(Kişisel!$C$1=Program!Y71,AND(Program!Y71="",Program!Y$3=Kişisel!$C$1))),CONCATENATE(Y$2,"-",Program!Y69," "),"")</f>
        <v/>
      </c>
      <c r="Z69" t="str">
        <f>IF(AND(Program!Z69&lt;&gt;"",OR(Kişisel!$C$1=Program!Z71,AND(Program!Z71="",Program!Z$3=Kişisel!$C$1))),CONCATENATE(Z$2,"-",Program!Z69," "),"")</f>
        <v/>
      </c>
      <c r="AA69" t="str">
        <f>IF(AND(Program!AA69&lt;&gt;"",OR(Kişisel!$C$1=Program!AA71,AND(Program!AA71="",Program!AA$3=Kişisel!$C$1))),CONCATENATE(AA$2,"-",Program!AA69," "),"")</f>
        <v/>
      </c>
      <c r="AB69" t="str">
        <f>IF(AND(Program!AB69&lt;&gt;"",OR(Kişisel!$C$1=Program!AB71,AND(Program!AB71="",Program!AB$3=Kişisel!$C$1))),CONCATENATE(AB$2,"-",Program!AB69," "),"")</f>
        <v/>
      </c>
      <c r="AC69" t="str">
        <f>IF(AND(Program!AC69&lt;&gt;"",OR(Kişisel!$C$1=Program!AC71,AND(Program!AC71="",Program!AC$3=Kişisel!$C$1))),CONCATENATE(AC$2,"-",Program!AC69," "),"")</f>
        <v/>
      </c>
      <c r="AD69" t="str">
        <f>IF(AND(Program!AD69&lt;&gt;"",OR(Kişisel!$C$1=Program!AD71,AND(Program!AD71="",Program!AD$3=Kişisel!$C$1))),CONCATENATE(AD$2,"-",Program!AD69," "),"")</f>
        <v/>
      </c>
      <c r="AE69" t="str">
        <f>IF(AND(Program!AE69&lt;&gt;"",OR(Kişisel!$C$1=Program!AE71,AND(Program!AE71="",Program!AE$3=Kişisel!$C$1))),CONCATENATE(AE$2,"-",Program!AE69," "),"")</f>
        <v/>
      </c>
      <c r="AF69" t="str">
        <f>IF(AND(Program!AF69&lt;&gt;"",OR(Kişisel!$C$1=Program!AF71,AND(Program!AF71="",Program!AF$3=Kişisel!$C$1))),CONCATENATE(AF$2,"-",Program!AF69," "),"")</f>
        <v/>
      </c>
      <c r="AG69" t="str">
        <f>IF(AND(Program!AG69&lt;&gt;"",OR(Kişisel!$C$1=Program!AG71,AND(Program!AG71="",Program!AG$3=Kişisel!$C$1))),CONCATENATE(AG$2,"-",Program!AG69," "),"")</f>
        <v/>
      </c>
      <c r="AH69" t="str">
        <f>IF(AND(Program!AH69&lt;&gt;"",OR(Kişisel!$C$1=Program!AH71,AND(Program!AH71="",Program!AH$3=Kişisel!$C$1))),CONCATENATE(AH$2,"-",Program!AH69," "),"")</f>
        <v/>
      </c>
      <c r="AI69" t="str">
        <f>IF(AND(Program!AI69&lt;&gt;"",OR(Kişisel!$C$1=Program!AI71,AND(Program!AI71="",Program!AI$3=Kişisel!$C$1))),CONCATENATE(AI$2,"-",Program!AI69," "),"")</f>
        <v/>
      </c>
      <c r="AJ69" t="str">
        <f>IF(AND(Program!AJ69&lt;&gt;"",OR(Kişisel!$C$1=Program!AJ71,AND(Program!AJ71="",Program!AJ$3=Kişisel!$C$1))),CONCATENATE(AJ$2,"-",Program!AJ69," "),"")</f>
        <v/>
      </c>
      <c r="AK69" t="str">
        <f>IF(AND(Program!AK69&lt;&gt;"",OR(Kişisel!$C$1=Program!AK71,AND(Program!AK71="",Program!AK$3=Kişisel!$C$1))),CONCATENATE(AK$2,"-",Program!AK69," "),"")</f>
        <v/>
      </c>
      <c r="AL69" t="str">
        <f>IF(AND(Program!AL69&lt;&gt;"",OR(Kişisel!$C$1=Program!AL71,AND(Program!AL71="",Program!AL$3=Kişisel!$C$1))),CONCATENATE(AL$2,"-",Program!AL69," "),"")</f>
        <v/>
      </c>
      <c r="AM69" t="str">
        <f>IF(AND(Program!AM69&lt;&gt;"",OR(Kişisel!$C$1=Program!AM71,AND(Program!AM71="",Program!AM$3=Kişisel!$C$1))),CONCATENATE(AM$2,"-",Program!AM69," "),"")</f>
        <v/>
      </c>
      <c r="AN69" t="str">
        <f>IF(AND(Program!AN69&lt;&gt;"",OR(Kişisel!$C$1=Program!AN71,AND(Program!AN71="",Program!AN$3=Kişisel!$C$1))),CONCATENATE(AN$2,"-",Program!AN69," "),"")</f>
        <v/>
      </c>
      <c r="AO69" t="str">
        <f>IF(AND(Program!AO69&lt;&gt;"",OR(Kişisel!$C$1=Program!AO71,AND(Program!AO71="",Program!AO$3=Kişisel!$C$1))),CONCATENATE(AO$2,"-",Program!AO69," "),"")</f>
        <v/>
      </c>
      <c r="AP69" t="str">
        <f>IF(AND(Program!AP69&lt;&gt;"",OR(Kişisel!$C$1=Program!AP71,AND(Program!AP71="",Program!AP$3=Kişisel!$C$1))),CONCATENATE(AP$2,"-",Program!AP69," "),"")</f>
        <v/>
      </c>
      <c r="AQ69" t="str">
        <f>IF(AND(Program!AQ69&lt;&gt;"",OR(Kişisel!$C$1=Program!AQ71,AND(Program!AQ71="",Program!AQ$3=Kişisel!$C$1))),CONCATENATE(AQ$2,"-",Program!AQ69," "),"")</f>
        <v/>
      </c>
      <c r="AR69" t="str">
        <f>IF(AND(Program!AR69&lt;&gt;"",OR(Kişisel!$C$1=Program!AR71,AND(Program!AR71="",Program!AR$3=Kişisel!$C$1))),CONCATENATE(AR$2,"-",Program!AR69," "),"")</f>
        <v/>
      </c>
      <c r="AS69" t="str">
        <f>IF(AND(Program!AS69&lt;&gt;"",OR(Kişisel!$C$1=Program!AS71,AND(Program!AS71="",Program!AS$3=Kişisel!$C$1))),CONCATENATE(AS$2,"-",Program!AS69," "),"")</f>
        <v/>
      </c>
      <c r="AT69" t="str">
        <f>IF(AND(Program!AT69&lt;&gt;"",OR(Kişisel!$C$1=Program!AT71,AND(Program!AT71="",Program!AT$3=Kişisel!$C$1))),CONCATENATE(AT$2,"-",Program!AT69," "),"")</f>
        <v/>
      </c>
      <c r="AU69" t="str">
        <f>IF(AND(Program!AU69&lt;&gt;"",OR(Kişisel!$C$1=Program!AU71,AND(Program!AU71="",Program!AU$3=Kişisel!$C$1))),CONCATENATE(AU$2,"-",Program!AU69," "),"")</f>
        <v/>
      </c>
      <c r="AV69" t="str">
        <f>IF(AND(Program!AV69&lt;&gt;"",OR(Kişisel!$C$1=Program!AV71,AND(Program!AV71="",Program!AV$3=Kişisel!$C$1))),CONCATENATE(AV$2,"-",Program!AV69," "),"")</f>
        <v/>
      </c>
      <c r="AW69" t="str">
        <f>IF(AND(Program!AW69&lt;&gt;"",OR(Kişisel!$C$1=Program!AW71,AND(Program!AW71="",Program!AW$3=Kişisel!$C$1))),CONCATENATE(AW$2,"-",Program!AW69," "),"")</f>
        <v/>
      </c>
      <c r="AX69" t="str">
        <f>IF(AND(Program!AX69&lt;&gt;"",OR(Kişisel!$C$1=Program!AX71,AND(Program!AX71="",Program!AX$3=Kişisel!$C$1))),CONCATENATE(AX$2,"-",Program!AX69," "),"")</f>
        <v/>
      </c>
      <c r="AY69" t="str">
        <f>IF(AND(Program!AY69&lt;&gt;"",OR(Kişisel!$C$1=Program!AY71,AND(Program!AY71="",Program!AY$3=Kişisel!$C$1))),CONCATENATE(AY$2,"-",Program!AY69," "),"")</f>
        <v/>
      </c>
      <c r="AZ69" t="str">
        <f>IF(AND(Program!AZ69&lt;&gt;"",OR(Kişisel!$C$1=Program!AZ71,AND(Program!AZ71="",Program!AZ$3=Kişisel!$C$1))),CONCATENATE(AZ$2,"-",Program!AZ69," "),"")</f>
        <v/>
      </c>
      <c r="BA69" t="str">
        <f>IF(AND(Program!BA69&lt;&gt;"",OR(Kişisel!$C$1=Program!BA71,AND(Program!BA71="",Program!BA$3=Kişisel!$C$1))),CONCATENATE(BA$2,"-",Program!BA69," "),"")</f>
        <v/>
      </c>
      <c r="BB69" t="str">
        <f>IF(AND(Program!BB69&lt;&gt;"",OR(Kişisel!$C$1=Program!BB71,AND(Program!BB71="",Program!BB$3=Kişisel!$C$1))),CONCATENATE(BB$2,"-",Program!BB69," "),"")</f>
        <v/>
      </c>
      <c r="BC69" t="str">
        <f>IF(AND(Program!BC69&lt;&gt;"",OR(Kişisel!$C$1=Program!BC71,AND(Program!BC71="",Program!BC$3=Kişisel!$C$1))),CONCATENATE(BC$2,"-",Program!BC69," "),"")</f>
        <v/>
      </c>
      <c r="BD69" t="str">
        <f>IF(AND(Program!BD69&lt;&gt;"",OR(Kişisel!$C$1=Program!BD71,AND(Program!BD71="",Program!BD$3=Kişisel!$C$1))),CONCATENATE(BD$2,"-",Program!BD69," "),"")</f>
        <v/>
      </c>
      <c r="BE69" t="str">
        <f>IF(AND(Program!BE69&lt;&gt;"",OR(Kişisel!$C$1=Program!BE71,AND(Program!BE71="",Program!BE$3=Kişisel!$C$1))),CONCATENATE(BE$2,"-",Program!BE69," "),"")</f>
        <v/>
      </c>
      <c r="BF69" t="str">
        <f t="shared" ref="BF69" si="97">CONCATENATE(D69,E69,F69,G69,H69,I69,J69,K69,L69,M69,N69,O69,P69,Q69,R69,S69,T69,U69,V69,W69,X69,Y69,Z69,AA69,AB69,AC69,AD69,AE69,AF69,AG69,AH69,AI69,AJ69,AK69,AL69,AM69,AN69,AO69,AP69,AQ69,)</f>
        <v/>
      </c>
      <c r="BG69" t="str">
        <f t="shared" ref="BG69" si="98">CONCATENATE(AR69,AS69,AT69,AU69,AV69,AW69,AX69,AY69,AZ69,BA69,BB69,BC69,BD69,BE69,)</f>
        <v/>
      </c>
    </row>
    <row r="70" spans="1:59">
      <c r="A70" s="394"/>
      <c r="B70" s="5"/>
      <c r="D70" s="29" t="str">
        <f>IF(D68&lt;&gt;"",IF(Program!D71&lt;&gt;"","("&amp;Program!D71&amp;")","("&amp;Program!D$3&amp;")"),"")</f>
        <v/>
      </c>
      <c r="E70" s="29" t="str">
        <f>IF(E68&lt;&gt;"",IF(Program!E71&lt;&gt;"","("&amp;Program!E71&amp;")","("&amp;Program!E$3&amp;")"),"")</f>
        <v/>
      </c>
      <c r="F70" s="29" t="str">
        <f>IF(F68&lt;&gt;"",IF(Program!F71&lt;&gt;"","("&amp;Program!F71&amp;")","("&amp;Program!F$3&amp;")"),"")</f>
        <v/>
      </c>
      <c r="G70" s="29" t="str">
        <f>IF(G68&lt;&gt;"",IF(Program!G71&lt;&gt;"","("&amp;Program!G71&amp;")","("&amp;Program!G$3&amp;")"),"")</f>
        <v/>
      </c>
      <c r="H70" s="29" t="str">
        <f>IF(H68&lt;&gt;"",IF(Program!H71&lt;&gt;"","("&amp;Program!H71&amp;")","("&amp;Program!H$3&amp;")"),"")</f>
        <v/>
      </c>
      <c r="I70" s="29" t="str">
        <f>IF(I68&lt;&gt;"",IF(Program!I71&lt;&gt;"","("&amp;Program!I71&amp;")","("&amp;Program!I$3&amp;")"),"")</f>
        <v/>
      </c>
      <c r="J70" s="29" t="str">
        <f>IF(J68&lt;&gt;"",IF(Program!J71&lt;&gt;"","("&amp;Program!J71&amp;")","("&amp;Program!J$3&amp;")"),"")</f>
        <v/>
      </c>
      <c r="K70" s="29" t="str">
        <f>IF(K68&lt;&gt;"",IF(Program!K71&lt;&gt;"","("&amp;Program!K71&amp;")","("&amp;Program!K$3&amp;")"),"")</f>
        <v/>
      </c>
      <c r="L70" s="29" t="str">
        <f>IF(L68&lt;&gt;"",IF(Program!L71&lt;&gt;"","("&amp;Program!L71&amp;")","("&amp;Program!L$3&amp;")"),"")</f>
        <v/>
      </c>
      <c r="M70" s="29" t="str">
        <f>IF(M68&lt;&gt;"",IF(Program!M71&lt;&gt;"","("&amp;Program!M71&amp;")","("&amp;Program!M$3&amp;")"),"")</f>
        <v/>
      </c>
      <c r="N70" s="29" t="str">
        <f>IF(N68&lt;&gt;"",IF(Program!N71&lt;&gt;"","("&amp;Program!N71&amp;")","("&amp;Program!N$3&amp;")"),"")</f>
        <v/>
      </c>
      <c r="O70" s="29" t="str">
        <f>IF(O68&lt;&gt;"",IF(Program!O71&lt;&gt;"","("&amp;Program!O71&amp;")","("&amp;Program!O$3&amp;")"),"")</f>
        <v/>
      </c>
      <c r="P70" s="29" t="str">
        <f>IF(P68&lt;&gt;"",IF(Program!P71&lt;&gt;"","("&amp;Program!P71&amp;")","("&amp;Program!P$3&amp;")"),"")</f>
        <v/>
      </c>
      <c r="Q70" s="29" t="str">
        <f>IF(Q68&lt;&gt;"",IF(Program!Q71&lt;&gt;"","("&amp;Program!Q71&amp;")","("&amp;Program!Q$3&amp;")"),"")</f>
        <v/>
      </c>
      <c r="R70" s="29" t="str">
        <f>IF(R68&lt;&gt;"",IF(Program!R71&lt;&gt;"","("&amp;Program!R71&amp;")","("&amp;Program!R$3&amp;")"),"")</f>
        <v/>
      </c>
      <c r="S70" s="29" t="str">
        <f>IF(S68&lt;&gt;"",IF(Program!S71&lt;&gt;"","("&amp;Program!S71&amp;")","("&amp;Program!S$3&amp;")"),"")</f>
        <v/>
      </c>
      <c r="T70" s="29" t="str">
        <f>IF(T68&lt;&gt;"",IF(Program!T71&lt;&gt;"","("&amp;Program!T71&amp;")","("&amp;Program!T$3&amp;")"),"")</f>
        <v/>
      </c>
      <c r="U70" s="29" t="str">
        <f>IF(U68&lt;&gt;"",IF(Program!U71&lt;&gt;"","("&amp;Program!U71&amp;")","("&amp;Program!U$3&amp;")"),"")</f>
        <v/>
      </c>
      <c r="V70" s="29" t="str">
        <f>IF(V68&lt;&gt;"",IF(Program!V71&lt;&gt;"","("&amp;Program!V71&amp;")","("&amp;Program!V$3&amp;")"),"")</f>
        <v/>
      </c>
      <c r="W70" s="29" t="str">
        <f>IF(W68&lt;&gt;"",IF(Program!W71&lt;&gt;"","("&amp;Program!W71&amp;")","("&amp;Program!W$3&amp;")"),"")</f>
        <v/>
      </c>
      <c r="X70" s="29" t="str">
        <f>IF(X68&lt;&gt;"",IF(Program!X71&lt;&gt;"","("&amp;Program!X71&amp;")","("&amp;Program!X$3&amp;")"),"")</f>
        <v/>
      </c>
      <c r="Y70" s="29" t="str">
        <f>IF(Y68&lt;&gt;"",IF(Program!Y71&lt;&gt;"","("&amp;Program!Y71&amp;")","("&amp;Program!Y$3&amp;")"),"")</f>
        <v/>
      </c>
      <c r="Z70" s="29" t="str">
        <f>IF(Z68&lt;&gt;"",IF(Program!Z71&lt;&gt;"","("&amp;Program!Z71&amp;")","("&amp;Program!Z$3&amp;")"),"")</f>
        <v/>
      </c>
      <c r="AA70" s="29" t="str">
        <f>IF(AA68&lt;&gt;"",IF(Program!AA71&lt;&gt;"","("&amp;Program!AA71&amp;")","("&amp;Program!AA$3&amp;")"),"")</f>
        <v/>
      </c>
      <c r="AB70" s="29" t="str">
        <f>IF(AB68&lt;&gt;"",IF(Program!AB71&lt;&gt;"","("&amp;Program!AB71&amp;")","("&amp;Program!AB$3&amp;")"),"")</f>
        <v/>
      </c>
      <c r="AC70" s="29" t="str">
        <f>IF(AC68&lt;&gt;"",IF(Program!AC71&lt;&gt;"","("&amp;Program!AC71&amp;")","("&amp;Program!AC$3&amp;")"),"")</f>
        <v/>
      </c>
      <c r="AD70" s="29" t="str">
        <f>IF(AD68&lt;&gt;"",IF(Program!AD71&lt;&gt;"","("&amp;Program!AD71&amp;")","("&amp;Program!AD$3&amp;")"),"")</f>
        <v/>
      </c>
      <c r="AE70" s="29" t="str">
        <f>IF(AE68&lt;&gt;"",IF(Program!AE71&lt;&gt;"","("&amp;Program!AE71&amp;")","("&amp;Program!AE$3&amp;")"),"")</f>
        <v>(14)</v>
      </c>
      <c r="AF70" s="29" t="str">
        <f>IF(AF68&lt;&gt;"",IF(Program!AF71&lt;&gt;"","("&amp;Program!AF71&amp;")","("&amp;Program!AF$3&amp;")"),"")</f>
        <v/>
      </c>
      <c r="AG70" s="29" t="str">
        <f>IF(AG68&lt;&gt;"",IF(Program!AG71&lt;&gt;"","("&amp;Program!AG71&amp;")","("&amp;Program!AG$3&amp;")"),"")</f>
        <v/>
      </c>
      <c r="AH70" s="29" t="str">
        <f>IF(AH68&lt;&gt;"",IF(Program!AH71&lt;&gt;"","("&amp;Program!AH71&amp;")","("&amp;Program!AH$3&amp;")"),"")</f>
        <v/>
      </c>
      <c r="AI70" s="29" t="str">
        <f>IF(AI68&lt;&gt;"",IF(Program!AI71&lt;&gt;"","("&amp;Program!AI71&amp;")","("&amp;Program!AI$3&amp;")"),"")</f>
        <v/>
      </c>
      <c r="AJ70" s="29" t="str">
        <f>IF(AJ68&lt;&gt;"",IF(Program!AJ71&lt;&gt;"","("&amp;Program!AJ71&amp;")","("&amp;Program!AJ$3&amp;")"),"")</f>
        <v/>
      </c>
      <c r="AK70" s="29" t="str">
        <f>IF(AK68&lt;&gt;"",IF(Program!AK71&lt;&gt;"","("&amp;Program!AK71&amp;")","("&amp;Program!AK$3&amp;")"),"")</f>
        <v/>
      </c>
      <c r="AL70" s="29" t="str">
        <f>IF(AL68&lt;&gt;"",IF(Program!AL71&lt;&gt;"","("&amp;Program!AL71&amp;")","("&amp;Program!AL$3&amp;")"),"")</f>
        <v/>
      </c>
      <c r="AM70" s="29" t="str">
        <f>IF(AM68&lt;&gt;"",IF(Program!AM71&lt;&gt;"","("&amp;Program!AM71&amp;")","("&amp;Program!AM$3&amp;")"),"")</f>
        <v/>
      </c>
      <c r="AN70" s="29" t="str">
        <f>IF(AN68&lt;&gt;"",IF(Program!AN71&lt;&gt;"","("&amp;Program!AN71&amp;")","("&amp;Program!AN$3&amp;")"),"")</f>
        <v/>
      </c>
      <c r="AO70" s="29" t="str">
        <f>IF(AO68&lt;&gt;"",IF(Program!AO71&lt;&gt;"","("&amp;Program!AO71&amp;")","("&amp;Program!AO$3&amp;")"),"")</f>
        <v/>
      </c>
      <c r="AP70" s="29" t="str">
        <f>IF(AP68&lt;&gt;"",IF(Program!AP71&lt;&gt;"","("&amp;Program!AP71&amp;")","("&amp;Program!AP$3&amp;")"),"")</f>
        <v/>
      </c>
      <c r="AQ70" s="29" t="str">
        <f>IF(AQ68&lt;&gt;"",IF(Program!AQ71&lt;&gt;"","("&amp;Program!AQ71&amp;")","("&amp;Program!AQ$3&amp;")"),"")</f>
        <v/>
      </c>
      <c r="AR70" s="29" t="str">
        <f>IF(AR68&lt;&gt;"",IF(Program!AR71&lt;&gt;"","("&amp;Program!AR71&amp;")","("&amp;Program!AR$3&amp;")"),"")</f>
        <v/>
      </c>
      <c r="AS70" s="29" t="str">
        <f>IF(AS68&lt;&gt;"",IF(Program!AS71&lt;&gt;"","("&amp;Program!AS71&amp;")","("&amp;Program!AS$3&amp;")"),"")</f>
        <v/>
      </c>
      <c r="AT70" s="29" t="str">
        <f>IF(AT68&lt;&gt;"",IF(Program!AT71&lt;&gt;"","("&amp;Program!AT71&amp;")","("&amp;Program!AT$3&amp;")"),"")</f>
        <v/>
      </c>
      <c r="AU70" s="29" t="str">
        <f>IF(AU68&lt;&gt;"",IF(Program!AU71&lt;&gt;"","("&amp;Program!AU71&amp;")","("&amp;Program!AU$3&amp;")"),"")</f>
        <v/>
      </c>
      <c r="AV70" s="29" t="str">
        <f>IF(AV68&lt;&gt;"",IF(Program!AV71&lt;&gt;"","("&amp;Program!AV71&amp;")","("&amp;Program!AV$3&amp;")"),"")</f>
        <v/>
      </c>
      <c r="AW70" s="29" t="str">
        <f>IF(AW68&lt;&gt;"",IF(Program!AW71&lt;&gt;"","("&amp;Program!AW71&amp;")","("&amp;Program!AW$3&amp;")"),"")</f>
        <v/>
      </c>
      <c r="AX70" s="29" t="str">
        <f>IF(AX68&lt;&gt;"",IF(Program!AX71&lt;&gt;"","("&amp;Program!AX71&amp;")","("&amp;Program!AX$3&amp;")"),"")</f>
        <v/>
      </c>
      <c r="AY70" s="29" t="str">
        <f>IF(AY68&lt;&gt;"",IF(Program!AY71&lt;&gt;"","("&amp;Program!AY71&amp;")","("&amp;Program!AY$3&amp;")"),"")</f>
        <v/>
      </c>
      <c r="AZ70" s="29" t="str">
        <f>IF(AZ68&lt;&gt;"",IF(Program!AZ71&lt;&gt;"","("&amp;Program!AZ71&amp;")","("&amp;Program!AZ$3&amp;")"),"")</f>
        <v/>
      </c>
      <c r="BA70" s="29" t="str">
        <f>IF(BA68&lt;&gt;"",IF(Program!BA71&lt;&gt;"","("&amp;Program!BA71&amp;")","("&amp;Program!BA$3&amp;")"),"")</f>
        <v/>
      </c>
      <c r="BB70" s="29" t="str">
        <f>IF(BB68&lt;&gt;"",IF(Program!BB71&lt;&gt;"","("&amp;Program!BB71&amp;")","("&amp;Program!BB$3&amp;")"),"")</f>
        <v/>
      </c>
      <c r="BC70" s="29" t="str">
        <f>IF(BC68&lt;&gt;"",IF(Program!BC71&lt;&gt;"","("&amp;Program!BC71&amp;")","("&amp;Program!BC$3&amp;")"),"")</f>
        <v/>
      </c>
      <c r="BD70" s="29" t="str">
        <f>IF(BD68&lt;&gt;"",IF(Program!BD71&lt;&gt;"","("&amp;Program!BD71&amp;")","("&amp;Program!BD$3&amp;")"),"")</f>
        <v/>
      </c>
      <c r="BE70" s="29" t="str">
        <f>IF(BE68&lt;&gt;"",IF(Program!BE71&lt;&gt;"","("&amp;Program!BE71&amp;")","("&amp;Program!BE$3&amp;")"),"")</f>
        <v/>
      </c>
      <c r="BG70" t="str">
        <f t="shared" ref="BG70:BG71" si="99">CONCATENATE(AR70,AR72,AS70,AS72,AT70,AT72,AU70,AU72,AV70,AV72,AW70,AW72,AX70,AX72,AY70,AY72,AZ70,AZ72,BA70,BA72,BB70,BB72,BC70,BC72,BD70,BD72,BE70,BE72)</f>
        <v/>
      </c>
    </row>
    <row r="71" spans="1:59">
      <c r="A71" s="394"/>
      <c r="B71" s="5">
        <v>0.70833333333333304</v>
      </c>
      <c r="C71" s="6" t="str">
        <f t="shared" ref="C71:C115" si="100">CONCATENATE(BF71,BG71)</f>
        <v/>
      </c>
      <c r="D71" s="9" t="str">
        <f>IF(IFERROR(SEARCH(Kişisel!$A$1,Program!D73),FALSE),D$2&amp;"-"&amp;Program!D72&amp;"/ ","")</f>
        <v/>
      </c>
      <c r="E71" s="9" t="str">
        <f>IF(IFERROR(SEARCH(Kişisel!$A$1,Program!E73),FALSE),E$2&amp;"-"&amp;Program!E72&amp;"/ ","")</f>
        <v/>
      </c>
      <c r="F71" s="9" t="str">
        <f>IF(IFERROR(SEARCH(Kişisel!$A$1,Program!F73),FALSE),F$2&amp;"-"&amp;Program!F72&amp;"/ ","")</f>
        <v/>
      </c>
      <c r="G71" s="9" t="str">
        <f>IF(IFERROR(SEARCH(Kişisel!$A$1,Program!G73),FALSE),G$2&amp;"-"&amp;Program!G72&amp;"/ ","")</f>
        <v/>
      </c>
      <c r="H71" s="9" t="str">
        <f>IF(IFERROR(SEARCH(Kişisel!$A$1,Program!H73),FALSE),H$2&amp;"-"&amp;Program!H72&amp;"/ ","")</f>
        <v/>
      </c>
      <c r="I71" s="9" t="str">
        <f>IF(IFERROR(SEARCH(Kişisel!$A$1,Program!I73),FALSE),I$2&amp;"-"&amp;Program!I72&amp;"/ ","")</f>
        <v/>
      </c>
      <c r="J71" s="9" t="str">
        <f>IF(IFERROR(SEARCH(Kişisel!$A$1,Program!J73),FALSE),J$2&amp;"-"&amp;Program!J72&amp;"/ ","")</f>
        <v/>
      </c>
      <c r="K71" s="9" t="str">
        <f>IF(IFERROR(SEARCH(Kişisel!$A$1,Program!K73),FALSE),K$2&amp;"-"&amp;Program!K72&amp;"/ ","")</f>
        <v/>
      </c>
      <c r="L71" s="9" t="str">
        <f>IF(IFERROR(SEARCH(Kişisel!$A$1,Program!L73),FALSE),L$2&amp;"-"&amp;Program!L72&amp;"/ ","")</f>
        <v/>
      </c>
      <c r="M71" s="9" t="str">
        <f>IF(IFERROR(SEARCH(Kişisel!$A$1,Program!M73),FALSE),M$2&amp;"-"&amp;Program!M72&amp;"/ ","")</f>
        <v/>
      </c>
      <c r="N71" s="9" t="str">
        <f>IF(IFERROR(SEARCH(Kişisel!$A$1,Program!N73),FALSE),N$2&amp;"-"&amp;Program!N72&amp;"/ ","")</f>
        <v/>
      </c>
      <c r="O71" s="9" t="str">
        <f>IF(IFERROR(SEARCH(Kişisel!$A$1,Program!O73),FALSE),O$2&amp;"-"&amp;Program!O72&amp;"/ ","")</f>
        <v/>
      </c>
      <c r="P71" s="9" t="str">
        <f>IF(IFERROR(SEARCH(Kişisel!$A$1,Program!P73),FALSE),P$2&amp;"-"&amp;Program!P72&amp;"/ ","")</f>
        <v/>
      </c>
      <c r="Q71" s="9" t="str">
        <f>IF(IFERROR(SEARCH(Kişisel!$A$1,Program!Q73),FALSE),Q$2&amp;"-"&amp;Program!Q72&amp;"/ ","")</f>
        <v/>
      </c>
      <c r="R71" s="9" t="str">
        <f>IF(IFERROR(SEARCH(Kişisel!$A$1,Program!R73),FALSE),R$2&amp;"-"&amp;Program!R72&amp;"/ ","")</f>
        <v/>
      </c>
      <c r="S71" s="9" t="str">
        <f>IF(IFERROR(SEARCH(Kişisel!$A$1,Program!S73),FALSE),S$2&amp;"-"&amp;Program!S72&amp;"/ ","")</f>
        <v/>
      </c>
      <c r="T71" s="9" t="str">
        <f>IF(IFERROR(SEARCH(Kişisel!$A$1,Program!T73),FALSE),T$2&amp;"-"&amp;Program!T72&amp;"/ ","")</f>
        <v/>
      </c>
      <c r="U71" s="9" t="str">
        <f>IF(IFERROR(SEARCH(Kişisel!$A$1,Program!U73),FALSE),U$2&amp;"-"&amp;Program!U72&amp;"/ ","")</f>
        <v/>
      </c>
      <c r="V71" s="9" t="str">
        <f>IF(IFERROR(SEARCH(Kişisel!$A$1,Program!V73),FALSE),V$2&amp;"-"&amp;Program!V72&amp;"/ ","")</f>
        <v/>
      </c>
      <c r="W71" s="9" t="str">
        <f>IF(IFERROR(SEARCH(Kişisel!$A$1,Program!W73),FALSE),W$2&amp;"-"&amp;Program!W72&amp;"/ ","")</f>
        <v/>
      </c>
      <c r="X71" s="9" t="str">
        <f>IF(IFERROR(SEARCH(Kişisel!$A$1,Program!X73),FALSE),X$2&amp;"-"&amp;Program!X72&amp;"/ ","")</f>
        <v/>
      </c>
      <c r="Y71" s="9" t="str">
        <f>IF(IFERROR(SEARCH(Kişisel!$A$1,Program!Y73),FALSE),Y$2&amp;"-"&amp;Program!Y72&amp;"/ ","")</f>
        <v/>
      </c>
      <c r="Z71" s="9" t="str">
        <f>IF(IFERROR(SEARCH(Kişisel!$A$1,Program!Z73),FALSE),Z$2&amp;"-"&amp;Program!Z72&amp;"/ ","")</f>
        <v/>
      </c>
      <c r="AA71" s="9" t="str">
        <f>IF(IFERROR(SEARCH(Kişisel!$A$1,Program!AA73),FALSE),AA$2&amp;"-"&amp;Program!AA72&amp;"/ ","")</f>
        <v/>
      </c>
      <c r="AB71" s="9" t="str">
        <f>IF(IFERROR(SEARCH(Kişisel!$A$1,Program!AB73),FALSE),AB$2&amp;"-"&amp;Program!AB72&amp;"/ ","")</f>
        <v/>
      </c>
      <c r="AC71" s="9" t="str">
        <f>IF(IFERROR(SEARCH(Kişisel!$A$1,Program!AC73),FALSE),AC$2&amp;"-"&amp;Program!AC72&amp;"/ ","")</f>
        <v/>
      </c>
      <c r="AD71" s="9" t="str">
        <f>IF(IFERROR(SEARCH(Kişisel!$A$1,Program!AD73),FALSE),AD$2&amp;"-"&amp;Program!AD72&amp;"/ ","")</f>
        <v/>
      </c>
      <c r="AE71" s="9" t="str">
        <f>IF(IFERROR(SEARCH(Kişisel!$A$1,Program!AE73),FALSE),AE$2&amp;"-"&amp;Program!AE72&amp;"/ ","")</f>
        <v/>
      </c>
      <c r="AF71" s="9" t="str">
        <f>IF(IFERROR(SEARCH(Kişisel!$A$1,Program!AF73),FALSE),AF$2&amp;"-"&amp;Program!AF72&amp;"/ ","")</f>
        <v/>
      </c>
      <c r="AG71" s="9" t="str">
        <f>IF(IFERROR(SEARCH(Kişisel!$A$1,Program!AG73),FALSE),AG$2&amp;"-"&amp;Program!AG72&amp;"/ ","")</f>
        <v/>
      </c>
      <c r="AH71" s="9" t="str">
        <f>IF(IFERROR(SEARCH(Kişisel!$A$1,Program!AH73),FALSE),AH$2&amp;"-"&amp;Program!AH72&amp;"/ ","")</f>
        <v/>
      </c>
      <c r="AI71" s="9" t="str">
        <f>IF(IFERROR(SEARCH(Kişisel!$A$1,Program!AI73),FALSE),AI$2&amp;"-"&amp;Program!AI72&amp;"/ ","")</f>
        <v/>
      </c>
      <c r="AJ71" s="9" t="str">
        <f>IF(IFERROR(SEARCH(Kişisel!$A$1,Program!AJ73),FALSE),AJ$2&amp;"-"&amp;Program!AJ72&amp;"/ ","")</f>
        <v/>
      </c>
      <c r="AK71" s="9" t="str">
        <f>IF(IFERROR(SEARCH(Kişisel!$A$1,Program!AK73),FALSE),AK$2&amp;"-"&amp;Program!AK72&amp;"/ ","")</f>
        <v/>
      </c>
      <c r="AL71" s="9" t="str">
        <f>IF(IFERROR(SEARCH(Kişisel!$A$1,Program!AL73),FALSE),AL$2&amp;"-"&amp;Program!AL72&amp;"/ ","")</f>
        <v/>
      </c>
      <c r="AM71" s="9" t="str">
        <f>IF(IFERROR(SEARCH(Kişisel!$A$1,Program!AM73),FALSE),AM$2&amp;"-"&amp;Program!AM72&amp;"/ ","")</f>
        <v/>
      </c>
      <c r="AN71" s="9" t="str">
        <f>IF(IFERROR(SEARCH(Kişisel!$A$1,Program!AN73),FALSE),AN$2&amp;"-"&amp;Program!AN72&amp;"/ ","")</f>
        <v/>
      </c>
      <c r="AO71" s="9" t="str">
        <f>IF(IFERROR(SEARCH(Kişisel!$A$1,Program!AO73),FALSE),AO$2&amp;"-"&amp;Program!AO72&amp;"/ ","")</f>
        <v/>
      </c>
      <c r="AP71" s="9" t="str">
        <f>IF(IFERROR(SEARCH(Kişisel!$A$1,Program!AP73),FALSE),AP$2&amp;"-"&amp;Program!AP72&amp;"/ ","")</f>
        <v/>
      </c>
      <c r="AQ71" s="9" t="str">
        <f>IF(IFERROR(SEARCH(Kişisel!$A$1,Program!AQ73),FALSE),AQ$2&amp;"-"&amp;Program!AQ72&amp;"/ ","")</f>
        <v/>
      </c>
      <c r="AR71" s="9" t="str">
        <f>IF(IFERROR(SEARCH(Kişisel!$A$1,Program!AR73),FALSE),AR$2&amp;"-"&amp;Program!AR72&amp;"/ ","")</f>
        <v/>
      </c>
      <c r="AS71" s="9" t="str">
        <f>IF(IFERROR(SEARCH(Kişisel!$A$1,Program!AS73),FALSE),AS$2&amp;"-"&amp;Program!AS72&amp;"/ ","")</f>
        <v/>
      </c>
      <c r="AT71" s="9" t="str">
        <f>IF(IFERROR(SEARCH(Kişisel!$A$1,Program!AT73),FALSE),AT$2&amp;"-"&amp;Program!AT72&amp;"/ ","")</f>
        <v/>
      </c>
      <c r="AU71" s="9" t="str">
        <f>IF(IFERROR(SEARCH(Kişisel!$A$1,Program!AU73),FALSE),AU$2&amp;"-"&amp;Program!AU72&amp;"/ ","")</f>
        <v/>
      </c>
      <c r="AV71" s="9" t="str">
        <f>IF(IFERROR(SEARCH(Kişisel!$A$1,Program!AV73),FALSE),AV$2&amp;"-"&amp;Program!AV72&amp;"/ ","")</f>
        <v/>
      </c>
      <c r="AW71" s="9" t="str">
        <f>IF(IFERROR(SEARCH(Kişisel!$A$1,Program!AW73),FALSE),AW$2&amp;"-"&amp;Program!AW72&amp;"/ ","")</f>
        <v/>
      </c>
      <c r="AX71" s="9" t="str">
        <f>IF(IFERROR(SEARCH(Kişisel!$A$1,Program!AX73),FALSE),AX$2&amp;"-"&amp;Program!AX72&amp;"/ ","")</f>
        <v/>
      </c>
      <c r="AY71" s="9" t="str">
        <f>IF(IFERROR(SEARCH(Kişisel!$A$1,Program!AY73),FALSE),AY$2&amp;"-"&amp;Program!AY72&amp;"/ ","")</f>
        <v/>
      </c>
      <c r="AZ71" s="9" t="str">
        <f>IF(IFERROR(SEARCH(Kişisel!$A$1,Program!AZ73),FALSE),AZ$2&amp;"-"&amp;Program!AZ72&amp;"/ ","")</f>
        <v/>
      </c>
      <c r="BA71" s="9" t="str">
        <f>IF(IFERROR(SEARCH(Kişisel!$A$1,Program!BA73),FALSE),BA$2&amp;"-"&amp;Program!BA72&amp;"/ ","")</f>
        <v/>
      </c>
      <c r="BB71" s="9" t="str">
        <f>IF(IFERROR(SEARCH(Kişisel!$A$1,Program!BB73),FALSE),BB$2&amp;"-"&amp;Program!BB72&amp;"/ ","")</f>
        <v/>
      </c>
      <c r="BC71" s="9" t="str">
        <f>IF(IFERROR(SEARCH(Kişisel!$A$1,Program!BC73),FALSE),BC$2&amp;"-"&amp;Program!BC72&amp;"/ ","")</f>
        <v/>
      </c>
      <c r="BD71" s="9" t="str">
        <f>IF(IFERROR(SEARCH(Kişisel!$A$1,Program!BD73),FALSE),BD$2&amp;"-"&amp;Program!BD72&amp;"/ ","")</f>
        <v/>
      </c>
      <c r="BE71" s="9" t="str">
        <f>IF(IFERROR(SEARCH(Kişisel!$A$1,Program!BE73),FALSE),BE$2&amp;"-"&amp;Program!BE72&amp;"/ ","")</f>
        <v/>
      </c>
      <c r="BF71" t="str">
        <f t="shared" ref="BF71" si="101">CONCATENATE(D71,D73,E71,E73,F71,F73,G71,G73,H71,H73,I71,I73,J71,J73,K71,K73,L71,L73,M71,M73,N71,N73,O71,O73,P71,P73,Q71,Q73,R71,R73,S71,S73,T71,T73,U71,U73,V71,V73,W71,W73,X71,X73,Y71,Y73,Z71,Z73,AA71,AA73,AB71,AB73,AC71,AC73,AD71,AD73,AE71,AE73,AF71,AF73,AG71,AG73,AH71,AH73,AI71,AI73,AJ71,AJ73,AK71,AK73,AL71,AL73,AM71,AM73,AN71,AN73,AO71,AO73,AP71,AP73,AQ71,AQ73)</f>
        <v/>
      </c>
      <c r="BG71" t="str">
        <f t="shared" si="99"/>
        <v/>
      </c>
    </row>
    <row r="72" spans="1:59">
      <c r="A72" s="394"/>
      <c r="B72" s="5"/>
      <c r="C72" s="6" t="str">
        <f t="shared" si="100"/>
        <v/>
      </c>
      <c r="D72" t="str">
        <f>IF(AND(Program!D72&lt;&gt;"",OR(Kişisel!$C$1=Program!D74,AND(Program!D74="",Program!D$3=Kişisel!$C$1))),CONCATENATE(D$2,"-",Program!D72," "),"")</f>
        <v/>
      </c>
      <c r="E72" t="str">
        <f>IF(AND(Program!E72&lt;&gt;"",OR(Kişisel!$C$1=Program!E74,AND(Program!E74="",Program!E$3=Kişisel!$C$1))),CONCATENATE(E$2,"-",Program!E72," "),"")</f>
        <v/>
      </c>
      <c r="F72" t="str">
        <f>IF(AND(Program!F72&lt;&gt;"",OR(Kişisel!$C$1=Program!F74,AND(Program!F74="",Program!F$3=Kişisel!$C$1))),CONCATENATE(F$2,"-",Program!F72," "),"")</f>
        <v/>
      </c>
      <c r="G72" t="str">
        <f>IF(AND(Program!G72&lt;&gt;"",OR(Kişisel!$C$1=Program!G74,AND(Program!G74="",Program!G$3=Kişisel!$C$1))),CONCATENATE(G$2,"-",Program!G72," "),"")</f>
        <v/>
      </c>
      <c r="H72" t="str">
        <f>IF(AND(Program!H72&lt;&gt;"",OR(Kişisel!$C$1=Program!H74,AND(Program!H74="",Program!H$3=Kişisel!$C$1))),CONCATENATE(H$2,"-",Program!H72," "),"")</f>
        <v/>
      </c>
      <c r="I72" t="str">
        <f>IF(AND(Program!I72&lt;&gt;"",OR(Kişisel!$C$1=Program!I74,AND(Program!I74="",Program!I$3=Kişisel!$C$1))),CONCATENATE(I$2,"-",Program!I72," "),"")</f>
        <v/>
      </c>
      <c r="J72" t="str">
        <f>IF(AND(Program!J72&lt;&gt;"",OR(Kişisel!$C$1=Program!J74,AND(Program!J74="",Program!J$3=Kişisel!$C$1))),CONCATENATE(J$2,"-",Program!J72," "),"")</f>
        <v/>
      </c>
      <c r="K72" t="str">
        <f>IF(AND(Program!K72&lt;&gt;"",OR(Kişisel!$C$1=Program!K74,AND(Program!K74="",Program!K$3=Kişisel!$C$1))),CONCATENATE(K$2,"-",Program!K72," "),"")</f>
        <v/>
      </c>
      <c r="L72" t="str">
        <f>IF(AND(Program!L72&lt;&gt;"",OR(Kişisel!$C$1=Program!L74,AND(Program!L74="",Program!L$3=Kişisel!$C$1))),CONCATENATE(L$2,"-",Program!L72," "),"")</f>
        <v/>
      </c>
      <c r="M72" t="str">
        <f>IF(AND(Program!M72&lt;&gt;"",OR(Kişisel!$C$1=Program!M74,AND(Program!M74="",Program!M$3=Kişisel!$C$1))),CONCATENATE(M$2,"-",Program!M72," "),"")</f>
        <v/>
      </c>
      <c r="N72" t="str">
        <f>IF(AND(Program!N72&lt;&gt;"",OR(Kişisel!$C$1=Program!N74,AND(Program!N74="",Program!N$3=Kişisel!$C$1))),CONCATENATE(N$2,"-",Program!N72," "),"")</f>
        <v/>
      </c>
      <c r="O72" t="str">
        <f>IF(AND(Program!O72&lt;&gt;"",OR(Kişisel!$C$1=Program!O74,AND(Program!O74="",Program!O$3=Kişisel!$C$1))),CONCATENATE(O$2,"-",Program!O72," "),"")</f>
        <v/>
      </c>
      <c r="P72" t="str">
        <f>IF(AND(Program!P72&lt;&gt;"",OR(Kişisel!$C$1=Program!P74,AND(Program!P74="",Program!P$3=Kişisel!$C$1))),CONCATENATE(P$2,"-",Program!P72," "),"")</f>
        <v/>
      </c>
      <c r="Q72" t="str">
        <f>IF(AND(Program!Q72&lt;&gt;"",OR(Kişisel!$C$1=Program!Q74,AND(Program!Q74="",Program!Q$3=Kişisel!$C$1))),CONCATENATE(Q$2,"-",Program!Q72," "),"")</f>
        <v/>
      </c>
      <c r="R72" t="str">
        <f>IF(AND(Program!R72&lt;&gt;"",OR(Kişisel!$C$1=Program!R74,AND(Program!R74="",Program!R$3=Kişisel!$C$1))),CONCATENATE(R$2,"-",Program!R72," "),"")</f>
        <v/>
      </c>
      <c r="S72" t="str">
        <f>IF(AND(Program!S72&lt;&gt;"",OR(Kişisel!$C$1=Program!S74,AND(Program!S74="",Program!S$3=Kişisel!$C$1))),CONCATENATE(S$2,"-",Program!S72," "),"")</f>
        <v/>
      </c>
      <c r="T72" t="str">
        <f>IF(AND(Program!T72&lt;&gt;"",OR(Kişisel!$C$1=Program!T74,AND(Program!T74="",Program!T$3=Kişisel!$C$1))),CONCATENATE(T$2,"-",Program!T72," "),"")</f>
        <v/>
      </c>
      <c r="U72" t="str">
        <f>IF(AND(Program!U72&lt;&gt;"",OR(Kişisel!$C$1=Program!U74,AND(Program!U74="",Program!U$3=Kişisel!$C$1))),CONCATENATE(U$2,"-",Program!U72," "),"")</f>
        <v/>
      </c>
      <c r="V72" t="str">
        <f>IF(AND(Program!V72&lt;&gt;"",OR(Kişisel!$C$1=Program!V74,AND(Program!V74="",Program!V$3=Kişisel!$C$1))),CONCATENATE(V$2,"-",Program!V72," "),"")</f>
        <v/>
      </c>
      <c r="W72" t="str">
        <f>IF(AND(Program!W72&lt;&gt;"",OR(Kişisel!$C$1=Program!W74,AND(Program!W74="",Program!W$3=Kişisel!$C$1))),CONCATENATE(W$2,"-",Program!W72," "),"")</f>
        <v/>
      </c>
      <c r="X72" t="str">
        <f>IF(AND(Program!X72&lt;&gt;"",OR(Kişisel!$C$1=Program!X74,AND(Program!X74="",Program!X$3=Kişisel!$C$1))),CONCATENATE(X$2,"-",Program!X72," "),"")</f>
        <v/>
      </c>
      <c r="Y72" t="str">
        <f>IF(AND(Program!Y72&lt;&gt;"",OR(Kişisel!$C$1=Program!Y74,AND(Program!Y74="",Program!Y$3=Kişisel!$C$1))),CONCATENATE(Y$2,"-",Program!Y72," "),"")</f>
        <v/>
      </c>
      <c r="Z72" t="str">
        <f>IF(AND(Program!Z72&lt;&gt;"",OR(Kişisel!$C$1=Program!Z74,AND(Program!Z74="",Program!Z$3=Kişisel!$C$1))),CONCATENATE(Z$2,"-",Program!Z72," "),"")</f>
        <v/>
      </c>
      <c r="AA72" t="str">
        <f>IF(AND(Program!AA72&lt;&gt;"",OR(Kişisel!$C$1=Program!AA74,AND(Program!AA74="",Program!AA$3=Kişisel!$C$1))),CONCATENATE(AA$2,"-",Program!AA72," "),"")</f>
        <v/>
      </c>
      <c r="AB72" t="str">
        <f>IF(AND(Program!AB72&lt;&gt;"",OR(Kişisel!$C$1=Program!AB74,AND(Program!AB74="",Program!AB$3=Kişisel!$C$1))),CONCATENATE(AB$2,"-",Program!AB72," "),"")</f>
        <v/>
      </c>
      <c r="AC72" t="str">
        <f>IF(AND(Program!AC72&lt;&gt;"",OR(Kişisel!$C$1=Program!AC74,AND(Program!AC74="",Program!AC$3=Kişisel!$C$1))),CONCATENATE(AC$2,"-",Program!AC72," "),"")</f>
        <v/>
      </c>
      <c r="AD72" t="str">
        <f>IF(AND(Program!AD72&lt;&gt;"",OR(Kişisel!$C$1=Program!AD74,AND(Program!AD74="",Program!AD$3=Kişisel!$C$1))),CONCATENATE(AD$2,"-",Program!AD72," "),"")</f>
        <v/>
      </c>
      <c r="AE72" t="str">
        <f>IF(AND(Program!AE72&lt;&gt;"",OR(Kişisel!$C$1=Program!AE74,AND(Program!AE74="",Program!AE$3=Kişisel!$C$1))),CONCATENATE(AE$2,"-",Program!AE72," "),"")</f>
        <v/>
      </c>
      <c r="AF72" t="str">
        <f>IF(AND(Program!AF72&lt;&gt;"",OR(Kişisel!$C$1=Program!AF74,AND(Program!AF74="",Program!AF$3=Kişisel!$C$1))),CONCATENATE(AF$2,"-",Program!AF72," "),"")</f>
        <v/>
      </c>
      <c r="AG72" t="str">
        <f>IF(AND(Program!AG72&lt;&gt;"",OR(Kişisel!$C$1=Program!AG74,AND(Program!AG74="",Program!AG$3=Kişisel!$C$1))),CONCATENATE(AG$2,"-",Program!AG72," "),"")</f>
        <v/>
      </c>
      <c r="AH72" t="str">
        <f>IF(AND(Program!AH72&lt;&gt;"",OR(Kişisel!$C$1=Program!AH74,AND(Program!AH74="",Program!AH$3=Kişisel!$C$1))),CONCATENATE(AH$2,"-",Program!AH72," "),"")</f>
        <v/>
      </c>
      <c r="AI72" t="str">
        <f>IF(AND(Program!AI72&lt;&gt;"",OR(Kişisel!$C$1=Program!AI74,AND(Program!AI74="",Program!AI$3=Kişisel!$C$1))),CONCATENATE(AI$2,"-",Program!AI72," "),"")</f>
        <v/>
      </c>
      <c r="AJ72" t="str">
        <f>IF(AND(Program!AJ72&lt;&gt;"",OR(Kişisel!$C$1=Program!AJ74,AND(Program!AJ74="",Program!AJ$3=Kişisel!$C$1))),CONCATENATE(AJ$2,"-",Program!AJ72," "),"")</f>
        <v/>
      </c>
      <c r="AK72" t="str">
        <f>IF(AND(Program!AK72&lt;&gt;"",OR(Kişisel!$C$1=Program!AK74,AND(Program!AK74="",Program!AK$3=Kişisel!$C$1))),CONCATENATE(AK$2,"-",Program!AK72," "),"")</f>
        <v/>
      </c>
      <c r="AL72" t="str">
        <f>IF(AND(Program!AL72&lt;&gt;"",OR(Kişisel!$C$1=Program!AL74,AND(Program!AL74="",Program!AL$3=Kişisel!$C$1))),CONCATENATE(AL$2,"-",Program!AL72," "),"")</f>
        <v/>
      </c>
      <c r="AM72" t="str">
        <f>IF(AND(Program!AM72&lt;&gt;"",OR(Kişisel!$C$1=Program!AM74,AND(Program!AM74="",Program!AM$3=Kişisel!$C$1))),CONCATENATE(AM$2,"-",Program!AM72," "),"")</f>
        <v/>
      </c>
      <c r="AN72" t="str">
        <f>IF(AND(Program!AN72&lt;&gt;"",OR(Kişisel!$C$1=Program!AN74,AND(Program!AN74="",Program!AN$3=Kişisel!$C$1))),CONCATENATE(AN$2,"-",Program!AN72," "),"")</f>
        <v/>
      </c>
      <c r="AO72" t="str">
        <f>IF(AND(Program!AO72&lt;&gt;"",OR(Kişisel!$C$1=Program!AO74,AND(Program!AO74="",Program!AO$3=Kişisel!$C$1))),CONCATENATE(AO$2,"-",Program!AO72," "),"")</f>
        <v/>
      </c>
      <c r="AP72" t="str">
        <f>IF(AND(Program!AP72&lt;&gt;"",OR(Kişisel!$C$1=Program!AP74,AND(Program!AP74="",Program!AP$3=Kişisel!$C$1))),CONCATENATE(AP$2,"-",Program!AP72," "),"")</f>
        <v/>
      </c>
      <c r="AQ72" t="str">
        <f>IF(AND(Program!AQ72&lt;&gt;"",OR(Kişisel!$C$1=Program!AQ74,AND(Program!AQ74="",Program!AQ$3=Kişisel!$C$1))),CONCATENATE(AQ$2,"-",Program!AQ72," "),"")</f>
        <v/>
      </c>
      <c r="AR72" t="str">
        <f>IF(AND(Program!AR72&lt;&gt;"",OR(Kişisel!$C$1=Program!AR74,AND(Program!AR74="",Program!AR$3=Kişisel!$C$1))),CONCATENATE(AR$2,"-",Program!AR72," "),"")</f>
        <v/>
      </c>
      <c r="AS72" t="str">
        <f>IF(AND(Program!AS72&lt;&gt;"",OR(Kişisel!$C$1=Program!AS74,AND(Program!AS74="",Program!AS$3=Kişisel!$C$1))),CONCATENATE(AS$2,"-",Program!AS72," "),"")</f>
        <v/>
      </c>
      <c r="AT72" t="str">
        <f>IF(AND(Program!AT72&lt;&gt;"",OR(Kişisel!$C$1=Program!AT74,AND(Program!AT74="",Program!AT$3=Kişisel!$C$1))),CONCATENATE(AT$2,"-",Program!AT72," "),"")</f>
        <v/>
      </c>
      <c r="AU72" t="str">
        <f>IF(AND(Program!AU72&lt;&gt;"",OR(Kişisel!$C$1=Program!AU74,AND(Program!AU74="",Program!AU$3=Kişisel!$C$1))),CONCATENATE(AU$2,"-",Program!AU72," "),"")</f>
        <v/>
      </c>
      <c r="AV72" t="str">
        <f>IF(AND(Program!AV72&lt;&gt;"",OR(Kişisel!$C$1=Program!AV74,AND(Program!AV74="",Program!AV$3=Kişisel!$C$1))),CONCATENATE(AV$2,"-",Program!AV72," "),"")</f>
        <v/>
      </c>
      <c r="AW72" t="str">
        <f>IF(AND(Program!AW72&lt;&gt;"",OR(Kişisel!$C$1=Program!AW74,AND(Program!AW74="",Program!AW$3=Kişisel!$C$1))),CONCATENATE(AW$2,"-",Program!AW72," "),"")</f>
        <v/>
      </c>
      <c r="AX72" t="str">
        <f>IF(AND(Program!AX72&lt;&gt;"",OR(Kişisel!$C$1=Program!AX74,AND(Program!AX74="",Program!AX$3=Kişisel!$C$1))),CONCATENATE(AX$2,"-",Program!AX72," "),"")</f>
        <v/>
      </c>
      <c r="AY72" t="str">
        <f>IF(AND(Program!AY72&lt;&gt;"",OR(Kişisel!$C$1=Program!AY74,AND(Program!AY74="",Program!AY$3=Kişisel!$C$1))),CONCATENATE(AY$2,"-",Program!AY72," "),"")</f>
        <v/>
      </c>
      <c r="AZ72" t="str">
        <f>IF(AND(Program!AZ72&lt;&gt;"",OR(Kişisel!$C$1=Program!AZ74,AND(Program!AZ74="",Program!AZ$3=Kişisel!$C$1))),CONCATENATE(AZ$2,"-",Program!AZ72," "),"")</f>
        <v/>
      </c>
      <c r="BA72" t="str">
        <f>IF(AND(Program!BA72&lt;&gt;"",OR(Kişisel!$C$1=Program!BA74,AND(Program!BA74="",Program!BA$3=Kişisel!$C$1))),CONCATENATE(BA$2,"-",Program!BA72," "),"")</f>
        <v/>
      </c>
      <c r="BB72" t="str">
        <f>IF(AND(Program!BB72&lt;&gt;"",OR(Kişisel!$C$1=Program!BB74,AND(Program!BB74="",Program!BB$3=Kişisel!$C$1))),CONCATENATE(BB$2,"-",Program!BB72," "),"")</f>
        <v/>
      </c>
      <c r="BC72" t="str">
        <f>IF(AND(Program!BC72&lt;&gt;"",OR(Kişisel!$C$1=Program!BC74,AND(Program!BC74="",Program!BC$3=Kişisel!$C$1))),CONCATENATE(BC$2,"-",Program!BC72," "),"")</f>
        <v/>
      </c>
      <c r="BD72" t="str">
        <f>IF(AND(Program!BD72&lt;&gt;"",OR(Kişisel!$C$1=Program!BD74,AND(Program!BD74="",Program!BD$3=Kişisel!$C$1))),CONCATENATE(BD$2,"-",Program!BD72," "),"")</f>
        <v/>
      </c>
      <c r="BE72" t="str">
        <f>IF(AND(Program!BE72&lt;&gt;"",OR(Kişisel!$C$1=Program!BE74,AND(Program!BE74="",Program!BE$3=Kişisel!$C$1))),CONCATENATE(BE$2,"-",Program!BE72," "),"")</f>
        <v/>
      </c>
      <c r="BF72" t="str">
        <f t="shared" ref="BF72" si="102">CONCATENATE(D72,E72,F72,G72,H72,I72,J72,K72,L72,M72,N72,O72,P72,Q72,R72,S72,T72,U72,V72,W72,X72,Y72,Z72,AA72,AB72,AC72,AD72,AE72,AF72,AG72,AH72,AI72,AJ72,AK72,AL72,AM72,AN72,AO72,AP72,AQ72,)</f>
        <v/>
      </c>
      <c r="BG72" t="str">
        <f t="shared" ref="BG72" si="103">CONCATENATE(AR72,AS72,AT72,AU72,AV72,AW72,AX72,AY72,AZ72,BA72,BB72,BC72,BD72,BE72,)</f>
        <v/>
      </c>
    </row>
    <row r="73" spans="1:59">
      <c r="A73" s="394"/>
      <c r="B73" s="5"/>
      <c r="D73" s="29" t="str">
        <f>IF(D71&lt;&gt;"",IF(Program!D74&lt;&gt;"","("&amp;Program!D74&amp;")","("&amp;Program!D$3&amp;")"),"")</f>
        <v/>
      </c>
      <c r="E73" s="29" t="str">
        <f>IF(E71&lt;&gt;"",IF(Program!E74&lt;&gt;"","("&amp;Program!E74&amp;")","("&amp;Program!E$3&amp;")"),"")</f>
        <v/>
      </c>
      <c r="F73" s="29" t="str">
        <f>IF(F71&lt;&gt;"",IF(Program!F74&lt;&gt;"","("&amp;Program!F74&amp;")","("&amp;Program!F$3&amp;")"),"")</f>
        <v/>
      </c>
      <c r="G73" s="29" t="str">
        <f>IF(G71&lt;&gt;"",IF(Program!G74&lt;&gt;"","("&amp;Program!G74&amp;")","("&amp;Program!G$3&amp;")"),"")</f>
        <v/>
      </c>
      <c r="H73" s="29" t="str">
        <f>IF(H71&lt;&gt;"",IF(Program!H74&lt;&gt;"","("&amp;Program!H74&amp;")","("&amp;Program!H$3&amp;")"),"")</f>
        <v/>
      </c>
      <c r="I73" s="29" t="str">
        <f>IF(I71&lt;&gt;"",IF(Program!I74&lt;&gt;"","("&amp;Program!I74&amp;")","("&amp;Program!I$3&amp;")"),"")</f>
        <v/>
      </c>
      <c r="J73" s="29" t="str">
        <f>IF(J71&lt;&gt;"",IF(Program!J74&lt;&gt;"","("&amp;Program!J74&amp;")","("&amp;Program!J$3&amp;")"),"")</f>
        <v/>
      </c>
      <c r="K73" s="29" t="str">
        <f>IF(K71&lt;&gt;"",IF(Program!K74&lt;&gt;"","("&amp;Program!K74&amp;")","("&amp;Program!K$3&amp;")"),"")</f>
        <v/>
      </c>
      <c r="L73" s="29" t="str">
        <f>IF(L71&lt;&gt;"",IF(Program!L74&lt;&gt;"","("&amp;Program!L74&amp;")","("&amp;Program!L$3&amp;")"),"")</f>
        <v/>
      </c>
      <c r="M73" s="29" t="str">
        <f>IF(M71&lt;&gt;"",IF(Program!M74&lt;&gt;"","("&amp;Program!M74&amp;")","("&amp;Program!M$3&amp;")"),"")</f>
        <v/>
      </c>
      <c r="N73" s="29" t="str">
        <f>IF(N71&lt;&gt;"",IF(Program!N74&lt;&gt;"","("&amp;Program!N74&amp;")","("&amp;Program!N$3&amp;")"),"")</f>
        <v/>
      </c>
      <c r="O73" s="29" t="str">
        <f>IF(O71&lt;&gt;"",IF(Program!O74&lt;&gt;"","("&amp;Program!O74&amp;")","("&amp;Program!O$3&amp;")"),"")</f>
        <v/>
      </c>
      <c r="P73" s="29" t="str">
        <f>IF(P71&lt;&gt;"",IF(Program!P74&lt;&gt;"","("&amp;Program!P74&amp;")","("&amp;Program!P$3&amp;")"),"")</f>
        <v/>
      </c>
      <c r="Q73" s="29" t="str">
        <f>IF(Q71&lt;&gt;"",IF(Program!Q74&lt;&gt;"","("&amp;Program!Q74&amp;")","("&amp;Program!Q$3&amp;")"),"")</f>
        <v/>
      </c>
      <c r="R73" s="29" t="str">
        <f>IF(R71&lt;&gt;"",IF(Program!R74&lt;&gt;"","("&amp;Program!R74&amp;")","("&amp;Program!R$3&amp;")"),"")</f>
        <v/>
      </c>
      <c r="S73" s="29" t="str">
        <f>IF(S71&lt;&gt;"",IF(Program!S74&lt;&gt;"","("&amp;Program!S74&amp;")","("&amp;Program!S$3&amp;")"),"")</f>
        <v/>
      </c>
      <c r="T73" s="29" t="str">
        <f>IF(T71&lt;&gt;"",IF(Program!T74&lt;&gt;"","("&amp;Program!T74&amp;")","("&amp;Program!T$3&amp;")"),"")</f>
        <v/>
      </c>
      <c r="U73" s="29" t="str">
        <f>IF(U71&lt;&gt;"",IF(Program!U74&lt;&gt;"","("&amp;Program!U74&amp;")","("&amp;Program!U$3&amp;")"),"")</f>
        <v/>
      </c>
      <c r="V73" s="29" t="str">
        <f>IF(V71&lt;&gt;"",IF(Program!V74&lt;&gt;"","("&amp;Program!V74&amp;")","("&amp;Program!V$3&amp;")"),"")</f>
        <v/>
      </c>
      <c r="W73" s="29" t="str">
        <f>IF(W71&lt;&gt;"",IF(Program!W74&lt;&gt;"","("&amp;Program!W74&amp;")","("&amp;Program!W$3&amp;")"),"")</f>
        <v/>
      </c>
      <c r="X73" s="29" t="str">
        <f>IF(X71&lt;&gt;"",IF(Program!X74&lt;&gt;"","("&amp;Program!X74&amp;")","("&amp;Program!X$3&amp;")"),"")</f>
        <v/>
      </c>
      <c r="Y73" s="29" t="str">
        <f>IF(Y71&lt;&gt;"",IF(Program!Y74&lt;&gt;"","("&amp;Program!Y74&amp;")","("&amp;Program!Y$3&amp;")"),"")</f>
        <v/>
      </c>
      <c r="Z73" s="29" t="str">
        <f>IF(Z71&lt;&gt;"",IF(Program!Z74&lt;&gt;"","("&amp;Program!Z74&amp;")","("&amp;Program!Z$3&amp;")"),"")</f>
        <v/>
      </c>
      <c r="AA73" s="29" t="str">
        <f>IF(AA71&lt;&gt;"",IF(Program!AA74&lt;&gt;"","("&amp;Program!AA74&amp;")","("&amp;Program!AA$3&amp;")"),"")</f>
        <v/>
      </c>
      <c r="AB73" s="29" t="str">
        <f>IF(AB71&lt;&gt;"",IF(Program!AB74&lt;&gt;"","("&amp;Program!AB74&amp;")","("&amp;Program!AB$3&amp;")"),"")</f>
        <v/>
      </c>
      <c r="AC73" s="29" t="str">
        <f>IF(AC71&lt;&gt;"",IF(Program!AC74&lt;&gt;"","("&amp;Program!AC74&amp;")","("&amp;Program!AC$3&amp;")"),"")</f>
        <v/>
      </c>
      <c r="AD73" s="29" t="str">
        <f>IF(AD71&lt;&gt;"",IF(Program!AD74&lt;&gt;"","("&amp;Program!AD74&amp;")","("&amp;Program!AD$3&amp;")"),"")</f>
        <v/>
      </c>
      <c r="AE73" s="29" t="str">
        <f>IF(AE71&lt;&gt;"",IF(Program!AE74&lt;&gt;"","("&amp;Program!AE74&amp;")","("&amp;Program!AE$3&amp;")"),"")</f>
        <v/>
      </c>
      <c r="AF73" s="29" t="str">
        <f>IF(AF71&lt;&gt;"",IF(Program!AF74&lt;&gt;"","("&amp;Program!AF74&amp;")","("&amp;Program!AF$3&amp;")"),"")</f>
        <v/>
      </c>
      <c r="AG73" s="29" t="str">
        <f>IF(AG71&lt;&gt;"",IF(Program!AG74&lt;&gt;"","("&amp;Program!AG74&amp;")","("&amp;Program!AG$3&amp;")"),"")</f>
        <v/>
      </c>
      <c r="AH73" s="29" t="str">
        <f>IF(AH71&lt;&gt;"",IF(Program!AH74&lt;&gt;"","("&amp;Program!AH74&amp;")","("&amp;Program!AH$3&amp;")"),"")</f>
        <v/>
      </c>
      <c r="AI73" s="29" t="str">
        <f>IF(AI71&lt;&gt;"",IF(Program!AI74&lt;&gt;"","("&amp;Program!AI74&amp;")","("&amp;Program!AI$3&amp;")"),"")</f>
        <v/>
      </c>
      <c r="AJ73" s="29" t="str">
        <f>IF(AJ71&lt;&gt;"",IF(Program!AJ74&lt;&gt;"","("&amp;Program!AJ74&amp;")","("&amp;Program!AJ$3&amp;")"),"")</f>
        <v/>
      </c>
      <c r="AK73" s="29" t="str">
        <f>IF(AK71&lt;&gt;"",IF(Program!AK74&lt;&gt;"","("&amp;Program!AK74&amp;")","("&amp;Program!AK$3&amp;")"),"")</f>
        <v/>
      </c>
      <c r="AL73" s="29" t="str">
        <f>IF(AL71&lt;&gt;"",IF(Program!AL74&lt;&gt;"","("&amp;Program!AL74&amp;")","("&amp;Program!AL$3&amp;")"),"")</f>
        <v/>
      </c>
      <c r="AM73" s="29" t="str">
        <f>IF(AM71&lt;&gt;"",IF(Program!AM74&lt;&gt;"","("&amp;Program!AM74&amp;")","("&amp;Program!AM$3&amp;")"),"")</f>
        <v/>
      </c>
      <c r="AN73" s="29" t="str">
        <f>IF(AN71&lt;&gt;"",IF(Program!AN74&lt;&gt;"","("&amp;Program!AN74&amp;")","("&amp;Program!AN$3&amp;")"),"")</f>
        <v/>
      </c>
      <c r="AO73" s="29" t="str">
        <f>IF(AO71&lt;&gt;"",IF(Program!AO74&lt;&gt;"","("&amp;Program!AO74&amp;")","("&amp;Program!AO$3&amp;")"),"")</f>
        <v/>
      </c>
      <c r="AP73" s="29" t="str">
        <f>IF(AP71&lt;&gt;"",IF(Program!AP74&lt;&gt;"","("&amp;Program!AP74&amp;")","("&amp;Program!AP$3&amp;")"),"")</f>
        <v/>
      </c>
      <c r="AQ73" s="29" t="str">
        <f>IF(AQ71&lt;&gt;"",IF(Program!AQ74&lt;&gt;"","("&amp;Program!AQ74&amp;")","("&amp;Program!AQ$3&amp;")"),"")</f>
        <v/>
      </c>
      <c r="AR73" s="29" t="str">
        <f>IF(AR71&lt;&gt;"",IF(Program!AR74&lt;&gt;"","("&amp;Program!AR74&amp;")","("&amp;Program!AR$3&amp;")"),"")</f>
        <v/>
      </c>
      <c r="AS73" s="29" t="str">
        <f>IF(AS71&lt;&gt;"",IF(Program!AS74&lt;&gt;"","("&amp;Program!AS74&amp;")","("&amp;Program!AS$3&amp;")"),"")</f>
        <v/>
      </c>
      <c r="AT73" s="29" t="str">
        <f>IF(AT71&lt;&gt;"",IF(Program!AT74&lt;&gt;"","("&amp;Program!AT74&amp;")","("&amp;Program!AT$3&amp;")"),"")</f>
        <v/>
      </c>
      <c r="AU73" s="29" t="str">
        <f>IF(AU71&lt;&gt;"",IF(Program!AU74&lt;&gt;"","("&amp;Program!AU74&amp;")","("&amp;Program!AU$3&amp;")"),"")</f>
        <v/>
      </c>
      <c r="AV73" s="29" t="str">
        <f>IF(AV71&lt;&gt;"",IF(Program!AV74&lt;&gt;"","("&amp;Program!AV74&amp;")","("&amp;Program!AV$3&amp;")"),"")</f>
        <v/>
      </c>
      <c r="AW73" s="29" t="str">
        <f>IF(AW71&lt;&gt;"",IF(Program!AW74&lt;&gt;"","("&amp;Program!AW74&amp;")","("&amp;Program!AW$3&amp;")"),"")</f>
        <v/>
      </c>
      <c r="AX73" s="29" t="str">
        <f>IF(AX71&lt;&gt;"",IF(Program!AX74&lt;&gt;"","("&amp;Program!AX74&amp;")","("&amp;Program!AX$3&amp;")"),"")</f>
        <v/>
      </c>
      <c r="AY73" s="29" t="str">
        <f>IF(AY71&lt;&gt;"",IF(Program!AY74&lt;&gt;"","("&amp;Program!AY74&amp;")","("&amp;Program!AY$3&amp;")"),"")</f>
        <v/>
      </c>
      <c r="AZ73" s="29" t="str">
        <f>IF(AZ71&lt;&gt;"",IF(Program!AZ74&lt;&gt;"","("&amp;Program!AZ74&amp;")","("&amp;Program!AZ$3&amp;")"),"")</f>
        <v/>
      </c>
      <c r="BA73" s="29" t="str">
        <f>IF(BA71&lt;&gt;"",IF(Program!BA74&lt;&gt;"","("&amp;Program!BA74&amp;")","("&amp;Program!BA$3&amp;")"),"")</f>
        <v/>
      </c>
      <c r="BB73" s="29" t="str">
        <f>IF(BB71&lt;&gt;"",IF(Program!BB74&lt;&gt;"","("&amp;Program!BB74&amp;")","("&amp;Program!BB$3&amp;")"),"")</f>
        <v/>
      </c>
      <c r="BC73" s="29" t="str">
        <f>IF(BC71&lt;&gt;"",IF(Program!BC74&lt;&gt;"","("&amp;Program!BC74&amp;")","("&amp;Program!BC$3&amp;")"),"")</f>
        <v/>
      </c>
      <c r="BD73" s="29" t="str">
        <f>IF(BD71&lt;&gt;"",IF(Program!BD74&lt;&gt;"","("&amp;Program!BD74&amp;")","("&amp;Program!BD$3&amp;")"),"")</f>
        <v/>
      </c>
      <c r="BE73" s="29" t="str">
        <f>IF(BE71&lt;&gt;"",IF(Program!BE74&lt;&gt;"","("&amp;Program!BE74&amp;")","("&amp;Program!BE$3&amp;")"),"")</f>
        <v/>
      </c>
      <c r="BG73" t="str">
        <f t="shared" ref="BG73:BG74" si="104">CONCATENATE(AR73,AR75,AS73,AS75,AT73,AT75,AU73,AU75,AV73,AV75,AW73,AW75,AX73,AX75,AY73,AY75,AZ73,AZ75,BA73,BA75,BB73,BB75,BC73,BC75,BD73,BD75,BE73,BE75)</f>
        <v/>
      </c>
    </row>
    <row r="74" spans="1:59">
      <c r="A74" s="394"/>
      <c r="B74" s="5">
        <v>0.75</v>
      </c>
      <c r="C74" s="6" t="str">
        <f t="shared" ref="C74:C118" si="105">CONCATENATE(BF74,BG74)</f>
        <v/>
      </c>
      <c r="D74" s="9" t="str">
        <f>IF(IFERROR(SEARCH(Kişisel!$A$1,Program!D76),FALSE),D$2&amp;"-"&amp;Program!D75&amp;"/ ","")</f>
        <v/>
      </c>
      <c r="E74" s="9" t="str">
        <f>IF(IFERROR(SEARCH(Kişisel!$A$1,Program!E76),FALSE),E$2&amp;"-"&amp;Program!E75&amp;"/ ","")</f>
        <v/>
      </c>
      <c r="F74" s="9" t="str">
        <f>IF(IFERROR(SEARCH(Kişisel!$A$1,Program!F76),FALSE),F$2&amp;"-"&amp;Program!F75&amp;"/ ","")</f>
        <v/>
      </c>
      <c r="G74" s="9" t="str">
        <f>IF(IFERROR(SEARCH(Kişisel!$A$1,Program!G76),FALSE),G$2&amp;"-"&amp;Program!G75&amp;"/ ","")</f>
        <v/>
      </c>
      <c r="H74" s="9" t="str">
        <f>IF(IFERROR(SEARCH(Kişisel!$A$1,Program!H76),FALSE),H$2&amp;"-"&amp;Program!H75&amp;"/ ","")</f>
        <v/>
      </c>
      <c r="I74" s="9" t="str">
        <f>IF(IFERROR(SEARCH(Kişisel!$A$1,Program!I76),FALSE),I$2&amp;"-"&amp;Program!I75&amp;"/ ","")</f>
        <v/>
      </c>
      <c r="J74" s="9" t="str">
        <f>IF(IFERROR(SEARCH(Kişisel!$A$1,Program!J76),FALSE),J$2&amp;"-"&amp;Program!J75&amp;"/ ","")</f>
        <v/>
      </c>
      <c r="K74" s="9" t="str">
        <f>IF(IFERROR(SEARCH(Kişisel!$A$1,Program!K76),FALSE),K$2&amp;"-"&amp;Program!K75&amp;"/ ","")</f>
        <v/>
      </c>
      <c r="L74" s="9" t="str">
        <f>IF(IFERROR(SEARCH(Kişisel!$A$1,Program!L76),FALSE),L$2&amp;"-"&amp;Program!L75&amp;"/ ","")</f>
        <v/>
      </c>
      <c r="M74" s="9" t="str">
        <f>IF(IFERROR(SEARCH(Kişisel!$A$1,Program!M76),FALSE),M$2&amp;"-"&amp;Program!M75&amp;"/ ","")</f>
        <v/>
      </c>
      <c r="N74" s="9" t="str">
        <f>IF(IFERROR(SEARCH(Kişisel!$A$1,Program!N76),FALSE),N$2&amp;"-"&amp;Program!N75&amp;"/ ","")</f>
        <v/>
      </c>
      <c r="O74" s="9" t="str">
        <f>IF(IFERROR(SEARCH(Kişisel!$A$1,Program!O76),FALSE),O$2&amp;"-"&amp;Program!O75&amp;"/ ","")</f>
        <v/>
      </c>
      <c r="P74" s="9" t="str">
        <f>IF(IFERROR(SEARCH(Kişisel!$A$1,Program!P76),FALSE),P$2&amp;"-"&amp;Program!P75&amp;"/ ","")</f>
        <v/>
      </c>
      <c r="Q74" s="9" t="str">
        <f>IF(IFERROR(SEARCH(Kişisel!$A$1,Program!Q76),FALSE),Q$2&amp;"-"&amp;Program!Q75&amp;"/ ","")</f>
        <v/>
      </c>
      <c r="R74" s="9" t="str">
        <f>IF(IFERROR(SEARCH(Kişisel!$A$1,Program!R76),FALSE),R$2&amp;"-"&amp;Program!R75&amp;"/ ","")</f>
        <v/>
      </c>
      <c r="S74" s="9" t="str">
        <f>IF(IFERROR(SEARCH(Kişisel!$A$1,Program!S76),FALSE),S$2&amp;"-"&amp;Program!S75&amp;"/ ","")</f>
        <v/>
      </c>
      <c r="T74" s="9" t="str">
        <f>IF(IFERROR(SEARCH(Kişisel!$A$1,Program!T76),FALSE),T$2&amp;"-"&amp;Program!T75&amp;"/ ","")</f>
        <v/>
      </c>
      <c r="U74" s="9" t="str">
        <f>IF(IFERROR(SEARCH(Kişisel!$A$1,Program!U76),FALSE),U$2&amp;"-"&amp;Program!U75&amp;"/ ","")</f>
        <v/>
      </c>
      <c r="V74" s="9" t="str">
        <f>IF(IFERROR(SEARCH(Kişisel!$A$1,Program!V76),FALSE),V$2&amp;"-"&amp;Program!V75&amp;"/ ","")</f>
        <v/>
      </c>
      <c r="W74" s="9" t="str">
        <f>IF(IFERROR(SEARCH(Kişisel!$A$1,Program!W76),FALSE),W$2&amp;"-"&amp;Program!W75&amp;"/ ","")</f>
        <v/>
      </c>
      <c r="X74" s="9" t="str">
        <f>IF(IFERROR(SEARCH(Kişisel!$A$1,Program!X76),FALSE),X$2&amp;"-"&amp;Program!X75&amp;"/ ","")</f>
        <v/>
      </c>
      <c r="Y74" s="9" t="str">
        <f>IF(IFERROR(SEARCH(Kişisel!$A$1,Program!Y76),FALSE),Y$2&amp;"-"&amp;Program!Y75&amp;"/ ","")</f>
        <v/>
      </c>
      <c r="Z74" s="9" t="str">
        <f>IF(IFERROR(SEARCH(Kişisel!$A$1,Program!Z76),FALSE),Z$2&amp;"-"&amp;Program!Z75&amp;"/ ","")</f>
        <v/>
      </c>
      <c r="AA74" s="9" t="str">
        <f>IF(IFERROR(SEARCH(Kişisel!$A$1,Program!AA76),FALSE),AA$2&amp;"-"&amp;Program!AA75&amp;"/ ","")</f>
        <v/>
      </c>
      <c r="AB74" s="9" t="str">
        <f>IF(IFERROR(SEARCH(Kişisel!$A$1,Program!AB76),FALSE),AB$2&amp;"-"&amp;Program!AB75&amp;"/ ","")</f>
        <v/>
      </c>
      <c r="AC74" s="9" t="str">
        <f>IF(IFERROR(SEARCH(Kişisel!$A$1,Program!AC76),FALSE),AC$2&amp;"-"&amp;Program!AC75&amp;"/ ","")</f>
        <v/>
      </c>
      <c r="AD74" s="9" t="str">
        <f>IF(IFERROR(SEARCH(Kişisel!$A$1,Program!AD76),FALSE),AD$2&amp;"-"&amp;Program!AD75&amp;"/ ","")</f>
        <v/>
      </c>
      <c r="AE74" s="9" t="str">
        <f>IF(IFERROR(SEARCH(Kişisel!$A$1,Program!AE76),FALSE),AE$2&amp;"-"&amp;Program!AE75&amp;"/ ","")</f>
        <v/>
      </c>
      <c r="AF74" s="9" t="str">
        <f>IF(IFERROR(SEARCH(Kişisel!$A$1,Program!AF76),FALSE),AF$2&amp;"-"&amp;Program!AF75&amp;"/ ","")</f>
        <v/>
      </c>
      <c r="AG74" s="9" t="str">
        <f>IF(IFERROR(SEARCH(Kişisel!$A$1,Program!AG76),FALSE),AG$2&amp;"-"&amp;Program!AG75&amp;"/ ","")</f>
        <v/>
      </c>
      <c r="AH74" s="9" t="str">
        <f>IF(IFERROR(SEARCH(Kişisel!$A$1,Program!AH76),FALSE),AH$2&amp;"-"&amp;Program!AH75&amp;"/ ","")</f>
        <v/>
      </c>
      <c r="AI74" s="9" t="str">
        <f>IF(IFERROR(SEARCH(Kişisel!$A$1,Program!AI76),FALSE),AI$2&amp;"-"&amp;Program!AI75&amp;"/ ","")</f>
        <v/>
      </c>
      <c r="AJ74" s="9" t="str">
        <f>IF(IFERROR(SEARCH(Kişisel!$A$1,Program!AJ76),FALSE),AJ$2&amp;"-"&amp;Program!AJ75&amp;"/ ","")</f>
        <v/>
      </c>
      <c r="AK74" s="9" t="str">
        <f>IF(IFERROR(SEARCH(Kişisel!$A$1,Program!AK76),FALSE),AK$2&amp;"-"&amp;Program!AK75&amp;"/ ","")</f>
        <v/>
      </c>
      <c r="AL74" s="9" t="str">
        <f>IF(IFERROR(SEARCH(Kişisel!$A$1,Program!AL76),FALSE),AL$2&amp;"-"&amp;Program!AL75&amp;"/ ","")</f>
        <v/>
      </c>
      <c r="AM74" s="9" t="str">
        <f>IF(IFERROR(SEARCH(Kişisel!$A$1,Program!AM76),FALSE),AM$2&amp;"-"&amp;Program!AM75&amp;"/ ","")</f>
        <v/>
      </c>
      <c r="AN74" s="9" t="str">
        <f>IF(IFERROR(SEARCH(Kişisel!$A$1,Program!AN76),FALSE),AN$2&amp;"-"&amp;Program!AN75&amp;"/ ","")</f>
        <v/>
      </c>
      <c r="AO74" s="9" t="str">
        <f>IF(IFERROR(SEARCH(Kişisel!$A$1,Program!AO76),FALSE),AO$2&amp;"-"&amp;Program!AO75&amp;"/ ","")</f>
        <v/>
      </c>
      <c r="AP74" s="9" t="str">
        <f>IF(IFERROR(SEARCH(Kişisel!$A$1,Program!AP76),FALSE),AP$2&amp;"-"&amp;Program!AP75&amp;"/ ","")</f>
        <v/>
      </c>
      <c r="AQ74" s="9" t="str">
        <f>IF(IFERROR(SEARCH(Kişisel!$A$1,Program!AQ76),FALSE),AQ$2&amp;"-"&amp;Program!AQ75&amp;"/ ","")</f>
        <v/>
      </c>
      <c r="AR74" s="9" t="str">
        <f>IF(IFERROR(SEARCH(Kişisel!$A$1,Program!AR76),FALSE),AR$2&amp;"-"&amp;Program!AR75&amp;"/ ","")</f>
        <v/>
      </c>
      <c r="AS74" s="9" t="str">
        <f>IF(IFERROR(SEARCH(Kişisel!$A$1,Program!AS76),FALSE),AS$2&amp;"-"&amp;Program!AS75&amp;"/ ","")</f>
        <v/>
      </c>
      <c r="AT74" s="9" t="str">
        <f>IF(IFERROR(SEARCH(Kişisel!$A$1,Program!AT76),FALSE),AT$2&amp;"-"&amp;Program!AT75&amp;"/ ","")</f>
        <v/>
      </c>
      <c r="AU74" s="9" t="str">
        <f>IF(IFERROR(SEARCH(Kişisel!$A$1,Program!AU76),FALSE),AU$2&amp;"-"&amp;Program!AU75&amp;"/ ","")</f>
        <v/>
      </c>
      <c r="AV74" s="9" t="str">
        <f>IF(IFERROR(SEARCH(Kişisel!$A$1,Program!AV76),FALSE),AV$2&amp;"-"&amp;Program!AV75&amp;"/ ","")</f>
        <v/>
      </c>
      <c r="AW74" s="9" t="str">
        <f>IF(IFERROR(SEARCH(Kişisel!$A$1,Program!AW76),FALSE),AW$2&amp;"-"&amp;Program!AW75&amp;"/ ","")</f>
        <v/>
      </c>
      <c r="AX74" s="9" t="str">
        <f>IF(IFERROR(SEARCH(Kişisel!$A$1,Program!AX76),FALSE),AX$2&amp;"-"&amp;Program!AX75&amp;"/ ","")</f>
        <v/>
      </c>
      <c r="AY74" s="9" t="str">
        <f>IF(IFERROR(SEARCH(Kişisel!$A$1,Program!AY76),FALSE),AY$2&amp;"-"&amp;Program!AY75&amp;"/ ","")</f>
        <v/>
      </c>
      <c r="AZ74" s="9" t="str">
        <f>IF(IFERROR(SEARCH(Kişisel!$A$1,Program!AZ76),FALSE),AZ$2&amp;"-"&amp;Program!AZ75&amp;"/ ","")</f>
        <v/>
      </c>
      <c r="BA74" s="9" t="str">
        <f>IF(IFERROR(SEARCH(Kişisel!$A$1,Program!BA76),FALSE),BA$2&amp;"-"&amp;Program!BA75&amp;"/ ","")</f>
        <v/>
      </c>
      <c r="BB74" s="9" t="str">
        <f>IF(IFERROR(SEARCH(Kişisel!$A$1,Program!BB76),FALSE),BB$2&amp;"-"&amp;Program!BB75&amp;"/ ","")</f>
        <v/>
      </c>
      <c r="BC74" s="9" t="str">
        <f>IF(IFERROR(SEARCH(Kişisel!$A$1,Program!BC76),FALSE),BC$2&amp;"-"&amp;Program!BC75&amp;"/ ","")</f>
        <v/>
      </c>
      <c r="BD74" s="9" t="str">
        <f>IF(IFERROR(SEARCH(Kişisel!$A$1,Program!BD76),FALSE),BD$2&amp;"-"&amp;Program!BD75&amp;"/ ","")</f>
        <v/>
      </c>
      <c r="BE74" s="9" t="str">
        <f>IF(IFERROR(SEARCH(Kişisel!$A$1,Program!BE76),FALSE),BE$2&amp;"-"&amp;Program!BE75&amp;"/ ","")</f>
        <v/>
      </c>
      <c r="BF74" t="str">
        <f t="shared" ref="BF74" si="106">CONCATENATE(D74,D76,E74,E76,F74,F76,G74,G76,H74,H76,I74,I76,J74,J76,K74,K76,L74,L76,M74,M76,N74,N76,O74,O76,P74,P76,Q74,Q76,R74,R76,S74,S76,T74,T76,U74,U76,V74,V76,W74,W76,X74,X76,Y74,Y76,Z74,Z76,AA74,AA76,AB74,AB76,AC74,AC76,AD74,AD76,AE74,AE76,AF74,AF76,AG74,AG76,AH74,AH76,AI74,AI76,AJ74,AJ76,AK74,AK76,AL74,AL76,AM74,AM76,AN74,AN76,AO74,AO76,AP74,AP76,AQ74,AQ76)</f>
        <v/>
      </c>
      <c r="BG74" t="str">
        <f t="shared" si="104"/>
        <v/>
      </c>
    </row>
    <row r="75" spans="1:59">
      <c r="A75" s="394"/>
      <c r="B75" s="5"/>
      <c r="C75" s="6" t="str">
        <f t="shared" si="105"/>
        <v/>
      </c>
      <c r="D75" t="str">
        <f>IF(AND(Program!D75&lt;&gt;"",OR(Kişisel!$C$1=Program!D77,AND(Program!D77="",Program!D$3=Kişisel!$C$1))),CONCATENATE(D$2,"-",Program!D75," "),"")</f>
        <v/>
      </c>
      <c r="E75" t="str">
        <f>IF(AND(Program!E75&lt;&gt;"",OR(Kişisel!$C$1=Program!E77,AND(Program!E77="",Program!E$3=Kişisel!$C$1))),CONCATENATE(E$2,"-",Program!E75," "),"")</f>
        <v/>
      </c>
      <c r="F75" t="str">
        <f>IF(AND(Program!F75&lt;&gt;"",OR(Kişisel!$C$1=Program!F77,AND(Program!F77="",Program!F$3=Kişisel!$C$1))),CONCATENATE(F$2,"-",Program!F75," "),"")</f>
        <v/>
      </c>
      <c r="G75" t="str">
        <f>IF(AND(Program!G75&lt;&gt;"",OR(Kişisel!$C$1=Program!G77,AND(Program!G77="",Program!G$3=Kişisel!$C$1))),CONCATENATE(G$2,"-",Program!G75," "),"")</f>
        <v/>
      </c>
      <c r="H75" t="str">
        <f>IF(AND(Program!H75&lt;&gt;"",OR(Kişisel!$C$1=Program!H77,AND(Program!H77="",Program!H$3=Kişisel!$C$1))),CONCATENATE(H$2,"-",Program!H75," "),"")</f>
        <v/>
      </c>
      <c r="I75" t="str">
        <f>IF(AND(Program!I75&lt;&gt;"",OR(Kişisel!$C$1=Program!I77,AND(Program!I77="",Program!I$3=Kişisel!$C$1))),CONCATENATE(I$2,"-",Program!I75," "),"")</f>
        <v/>
      </c>
      <c r="J75" t="str">
        <f>IF(AND(Program!J75&lt;&gt;"",OR(Kişisel!$C$1=Program!J77,AND(Program!J77="",Program!J$3=Kişisel!$C$1))),CONCATENATE(J$2,"-",Program!J75," "),"")</f>
        <v/>
      </c>
      <c r="K75" t="str">
        <f>IF(AND(Program!K75&lt;&gt;"",OR(Kişisel!$C$1=Program!K77,AND(Program!K77="",Program!K$3=Kişisel!$C$1))),CONCATENATE(K$2,"-",Program!K75," "),"")</f>
        <v/>
      </c>
      <c r="L75" t="str">
        <f>IF(AND(Program!L75&lt;&gt;"",OR(Kişisel!$C$1=Program!L77,AND(Program!L77="",Program!L$3=Kişisel!$C$1))),CONCATENATE(L$2,"-",Program!L75," "),"")</f>
        <v/>
      </c>
      <c r="M75" t="str">
        <f>IF(AND(Program!M75&lt;&gt;"",OR(Kişisel!$C$1=Program!M77,AND(Program!M77="",Program!M$3=Kişisel!$C$1))),CONCATENATE(M$2,"-",Program!M75," "),"")</f>
        <v/>
      </c>
      <c r="N75" t="str">
        <f>IF(AND(Program!N75&lt;&gt;"",OR(Kişisel!$C$1=Program!N77,AND(Program!N77="",Program!N$3=Kişisel!$C$1))),CONCATENATE(N$2,"-",Program!N75," "),"")</f>
        <v/>
      </c>
      <c r="O75" t="str">
        <f>IF(AND(Program!O75&lt;&gt;"",OR(Kişisel!$C$1=Program!O77,AND(Program!O77="",Program!O$3=Kişisel!$C$1))),CONCATENATE(O$2,"-",Program!O75," "),"")</f>
        <v/>
      </c>
      <c r="P75" t="str">
        <f>IF(AND(Program!P75&lt;&gt;"",OR(Kişisel!$C$1=Program!P77,AND(Program!P77="",Program!P$3=Kişisel!$C$1))),CONCATENATE(P$2,"-",Program!P75," "),"")</f>
        <v/>
      </c>
      <c r="Q75" t="str">
        <f>IF(AND(Program!Q75&lt;&gt;"",OR(Kişisel!$C$1=Program!Q77,AND(Program!Q77="",Program!Q$3=Kişisel!$C$1))),CONCATENATE(Q$2,"-",Program!Q75," "),"")</f>
        <v/>
      </c>
      <c r="R75" t="str">
        <f>IF(AND(Program!R75&lt;&gt;"",OR(Kişisel!$C$1=Program!R77,AND(Program!R77="",Program!R$3=Kişisel!$C$1))),CONCATENATE(R$2,"-",Program!R75," "),"")</f>
        <v/>
      </c>
      <c r="S75" t="str">
        <f>IF(AND(Program!S75&lt;&gt;"",OR(Kişisel!$C$1=Program!S77,AND(Program!S77="",Program!S$3=Kişisel!$C$1))),CONCATENATE(S$2,"-",Program!S75," "),"")</f>
        <v/>
      </c>
      <c r="T75" t="str">
        <f>IF(AND(Program!T75&lt;&gt;"",OR(Kişisel!$C$1=Program!T77,AND(Program!T77="",Program!T$3=Kişisel!$C$1))),CONCATENATE(T$2,"-",Program!T75," "),"")</f>
        <v/>
      </c>
      <c r="U75" t="str">
        <f>IF(AND(Program!U75&lt;&gt;"",OR(Kişisel!$C$1=Program!U77,AND(Program!U77="",Program!U$3=Kişisel!$C$1))),CONCATENATE(U$2,"-",Program!U75," "),"")</f>
        <v/>
      </c>
      <c r="V75" t="str">
        <f>IF(AND(Program!V75&lt;&gt;"",OR(Kişisel!$C$1=Program!V77,AND(Program!V77="",Program!V$3=Kişisel!$C$1))),CONCATENATE(V$2,"-",Program!V75," "),"")</f>
        <v/>
      </c>
      <c r="W75" t="str">
        <f>IF(AND(Program!W75&lt;&gt;"",OR(Kişisel!$C$1=Program!W77,AND(Program!W77="",Program!W$3=Kişisel!$C$1))),CONCATENATE(W$2,"-",Program!W75," "),"")</f>
        <v/>
      </c>
      <c r="X75" t="str">
        <f>IF(AND(Program!X75&lt;&gt;"",OR(Kişisel!$C$1=Program!X77,AND(Program!X77="",Program!X$3=Kişisel!$C$1))),CONCATENATE(X$2,"-",Program!X75," "),"")</f>
        <v/>
      </c>
      <c r="Y75" t="str">
        <f>IF(AND(Program!Y75&lt;&gt;"",OR(Kişisel!$C$1=Program!Y77,AND(Program!Y77="",Program!Y$3=Kişisel!$C$1))),CONCATENATE(Y$2,"-",Program!Y75," "),"")</f>
        <v/>
      </c>
      <c r="Z75" t="str">
        <f>IF(AND(Program!Z75&lt;&gt;"",OR(Kişisel!$C$1=Program!Z77,AND(Program!Z77="",Program!Z$3=Kişisel!$C$1))),CONCATENATE(Z$2,"-",Program!Z75," "),"")</f>
        <v/>
      </c>
      <c r="AA75" t="str">
        <f>IF(AND(Program!AA75&lt;&gt;"",OR(Kişisel!$C$1=Program!AA77,AND(Program!AA77="",Program!AA$3=Kişisel!$C$1))),CONCATENATE(AA$2,"-",Program!AA75," "),"")</f>
        <v/>
      </c>
      <c r="AB75" t="str">
        <f>IF(AND(Program!AB75&lt;&gt;"",OR(Kişisel!$C$1=Program!AB77,AND(Program!AB77="",Program!AB$3=Kişisel!$C$1))),CONCATENATE(AB$2,"-",Program!AB75," "),"")</f>
        <v/>
      </c>
      <c r="AC75" t="str">
        <f>IF(AND(Program!AC75&lt;&gt;"",OR(Kişisel!$C$1=Program!AC77,AND(Program!AC77="",Program!AC$3=Kişisel!$C$1))),CONCATENATE(AC$2,"-",Program!AC75," "),"")</f>
        <v/>
      </c>
      <c r="AD75" t="str">
        <f>IF(AND(Program!AD75&lt;&gt;"",OR(Kişisel!$C$1=Program!AD77,AND(Program!AD77="",Program!AD$3=Kişisel!$C$1))),CONCATENATE(AD$2,"-",Program!AD75," "),"")</f>
        <v/>
      </c>
      <c r="AE75" t="str">
        <f>IF(AND(Program!AE75&lt;&gt;"",OR(Kişisel!$C$1=Program!AE77,AND(Program!AE77="",Program!AE$3=Kişisel!$C$1))),CONCATENATE(AE$2,"-",Program!AE75," "),"")</f>
        <v/>
      </c>
      <c r="AF75" t="str">
        <f>IF(AND(Program!AF75&lt;&gt;"",OR(Kişisel!$C$1=Program!AF77,AND(Program!AF77="",Program!AF$3=Kişisel!$C$1))),CONCATENATE(AF$2,"-",Program!AF75," "),"")</f>
        <v/>
      </c>
      <c r="AG75" t="str">
        <f>IF(AND(Program!AG75&lt;&gt;"",OR(Kişisel!$C$1=Program!AG77,AND(Program!AG77="",Program!AG$3=Kişisel!$C$1))),CONCATENATE(AG$2,"-",Program!AG75," "),"")</f>
        <v/>
      </c>
      <c r="AH75" t="str">
        <f>IF(AND(Program!AH75&lt;&gt;"",OR(Kişisel!$C$1=Program!AH77,AND(Program!AH77="",Program!AH$3=Kişisel!$C$1))),CONCATENATE(AH$2,"-",Program!AH75," "),"")</f>
        <v/>
      </c>
      <c r="AI75" t="str">
        <f>IF(AND(Program!AI75&lt;&gt;"",OR(Kişisel!$C$1=Program!AI77,AND(Program!AI77="",Program!AI$3=Kişisel!$C$1))),CONCATENATE(AI$2,"-",Program!AI75," "),"")</f>
        <v/>
      </c>
      <c r="AJ75" t="str">
        <f>IF(AND(Program!AJ75&lt;&gt;"",OR(Kişisel!$C$1=Program!AJ77,AND(Program!AJ77="",Program!AJ$3=Kişisel!$C$1))),CONCATENATE(AJ$2,"-",Program!AJ75," "),"")</f>
        <v/>
      </c>
      <c r="AK75" t="str">
        <f>IF(AND(Program!AK75&lt;&gt;"",OR(Kişisel!$C$1=Program!AK77,AND(Program!AK77="",Program!AK$3=Kişisel!$C$1))),CONCATENATE(AK$2,"-",Program!AK75," "),"")</f>
        <v/>
      </c>
      <c r="AL75" t="str">
        <f>IF(AND(Program!AL75&lt;&gt;"",OR(Kişisel!$C$1=Program!AL77,AND(Program!AL77="",Program!AL$3=Kişisel!$C$1))),CONCATENATE(AL$2,"-",Program!AL75," "),"")</f>
        <v/>
      </c>
      <c r="AM75" t="str">
        <f>IF(AND(Program!AM75&lt;&gt;"",OR(Kişisel!$C$1=Program!AM77,AND(Program!AM77="",Program!AM$3=Kişisel!$C$1))),CONCATENATE(AM$2,"-",Program!AM75," "),"")</f>
        <v/>
      </c>
      <c r="AN75" t="str">
        <f>IF(AND(Program!AN75&lt;&gt;"",OR(Kişisel!$C$1=Program!AN77,AND(Program!AN77="",Program!AN$3=Kişisel!$C$1))),CONCATENATE(AN$2,"-",Program!AN75," "),"")</f>
        <v/>
      </c>
      <c r="AO75" t="str">
        <f>IF(AND(Program!AO75&lt;&gt;"",OR(Kişisel!$C$1=Program!AO77,AND(Program!AO77="",Program!AO$3=Kişisel!$C$1))),CONCATENATE(AO$2,"-",Program!AO75," "),"")</f>
        <v/>
      </c>
      <c r="AP75" t="str">
        <f>IF(AND(Program!AP75&lt;&gt;"",OR(Kişisel!$C$1=Program!AP77,AND(Program!AP77="",Program!AP$3=Kişisel!$C$1))),CONCATENATE(AP$2,"-",Program!AP75," "),"")</f>
        <v/>
      </c>
      <c r="AQ75" t="str">
        <f>IF(AND(Program!AQ75&lt;&gt;"",OR(Kişisel!$C$1=Program!AQ77,AND(Program!AQ77="",Program!AQ$3=Kişisel!$C$1))),CONCATENATE(AQ$2,"-",Program!AQ75," "),"")</f>
        <v/>
      </c>
      <c r="AR75" t="str">
        <f>IF(AND(Program!AR75&lt;&gt;"",OR(Kişisel!$C$1=Program!AR77,AND(Program!AR77="",Program!AR$3=Kişisel!$C$1))),CONCATENATE(AR$2,"-",Program!AR75," "),"")</f>
        <v/>
      </c>
      <c r="AS75" t="str">
        <f>IF(AND(Program!AS75&lt;&gt;"",OR(Kişisel!$C$1=Program!AS77,AND(Program!AS77="",Program!AS$3=Kişisel!$C$1))),CONCATENATE(AS$2,"-",Program!AS75," "),"")</f>
        <v/>
      </c>
      <c r="AT75" t="str">
        <f>IF(AND(Program!AT75&lt;&gt;"",OR(Kişisel!$C$1=Program!AT77,AND(Program!AT77="",Program!AT$3=Kişisel!$C$1))),CONCATENATE(AT$2,"-",Program!AT75," "),"")</f>
        <v/>
      </c>
      <c r="AU75" t="str">
        <f>IF(AND(Program!AU75&lt;&gt;"",OR(Kişisel!$C$1=Program!AU77,AND(Program!AU77="",Program!AU$3=Kişisel!$C$1))),CONCATENATE(AU$2,"-",Program!AU75," "),"")</f>
        <v/>
      </c>
      <c r="AV75" t="str">
        <f>IF(AND(Program!AV75&lt;&gt;"",OR(Kişisel!$C$1=Program!AV77,AND(Program!AV77="",Program!AV$3=Kişisel!$C$1))),CONCATENATE(AV$2,"-",Program!AV75," "),"")</f>
        <v/>
      </c>
      <c r="AW75" t="str">
        <f>IF(AND(Program!AW75&lt;&gt;"",OR(Kişisel!$C$1=Program!AW77,AND(Program!AW77="",Program!AW$3=Kişisel!$C$1))),CONCATENATE(AW$2,"-",Program!AW75," "),"")</f>
        <v/>
      </c>
      <c r="AX75" t="str">
        <f>IF(AND(Program!AX75&lt;&gt;"",OR(Kişisel!$C$1=Program!AX77,AND(Program!AX77="",Program!AX$3=Kişisel!$C$1))),CONCATENATE(AX$2,"-",Program!AX75," "),"")</f>
        <v/>
      </c>
      <c r="AY75" t="str">
        <f>IF(AND(Program!AY75&lt;&gt;"",OR(Kişisel!$C$1=Program!AY77,AND(Program!AY77="",Program!AY$3=Kişisel!$C$1))),CONCATENATE(AY$2,"-",Program!AY75," "),"")</f>
        <v/>
      </c>
      <c r="AZ75" t="str">
        <f>IF(AND(Program!AZ75&lt;&gt;"",OR(Kişisel!$C$1=Program!AZ77,AND(Program!AZ77="",Program!AZ$3=Kişisel!$C$1))),CONCATENATE(AZ$2,"-",Program!AZ75," "),"")</f>
        <v/>
      </c>
      <c r="BA75" t="str">
        <f>IF(AND(Program!BA75&lt;&gt;"",OR(Kişisel!$C$1=Program!BA77,AND(Program!BA77="",Program!BA$3=Kişisel!$C$1))),CONCATENATE(BA$2,"-",Program!BA75," "),"")</f>
        <v/>
      </c>
      <c r="BB75" t="str">
        <f>IF(AND(Program!BB75&lt;&gt;"",OR(Kişisel!$C$1=Program!BB77,AND(Program!BB77="",Program!BB$3=Kişisel!$C$1))),CONCATENATE(BB$2,"-",Program!BB75," "),"")</f>
        <v/>
      </c>
      <c r="BC75" t="str">
        <f>IF(AND(Program!BC75&lt;&gt;"",OR(Kişisel!$C$1=Program!BC77,AND(Program!BC77="",Program!BC$3=Kişisel!$C$1))),CONCATENATE(BC$2,"-",Program!BC75," "),"")</f>
        <v/>
      </c>
      <c r="BD75" t="str">
        <f>IF(AND(Program!BD75&lt;&gt;"",OR(Kişisel!$C$1=Program!BD77,AND(Program!BD77="",Program!BD$3=Kişisel!$C$1))),CONCATENATE(BD$2,"-",Program!BD75," "),"")</f>
        <v/>
      </c>
      <c r="BE75" t="str">
        <f>IF(AND(Program!BE75&lt;&gt;"",OR(Kişisel!$C$1=Program!BE77,AND(Program!BE77="",Program!BE$3=Kişisel!$C$1))),CONCATENATE(BE$2,"-",Program!BE75," "),"")</f>
        <v/>
      </c>
      <c r="BF75" t="str">
        <f t="shared" ref="BF75" si="107">CONCATENATE(D75,E75,F75,G75,H75,I75,J75,K75,L75,M75,N75,O75,P75,Q75,R75,S75,T75,U75,V75,W75,X75,Y75,Z75,AA75,AB75,AC75,AD75,AE75,AF75,AG75,AH75,AI75,AJ75,AK75,AL75,AM75,AN75,AO75,AP75,AQ75,)</f>
        <v/>
      </c>
      <c r="BG75" t="str">
        <f t="shared" ref="BG75" si="108">CONCATENATE(AR75,AS75,AT75,AU75,AV75,AW75,AX75,AY75,AZ75,BA75,BB75,BC75,BD75,BE75,)</f>
        <v/>
      </c>
    </row>
    <row r="76" spans="1:59">
      <c r="A76" s="394"/>
      <c r="B76" s="5"/>
      <c r="D76" s="29" t="str">
        <f>IF(D74&lt;&gt;"",IF(Program!D77&lt;&gt;"","("&amp;Program!D77&amp;")","("&amp;Program!D$3&amp;")"),"")</f>
        <v/>
      </c>
      <c r="E76" s="29" t="str">
        <f>IF(E74&lt;&gt;"",IF(Program!E77&lt;&gt;"","("&amp;Program!E77&amp;")","("&amp;Program!E$3&amp;")"),"")</f>
        <v/>
      </c>
      <c r="F76" s="29" t="str">
        <f>IF(F74&lt;&gt;"",IF(Program!F77&lt;&gt;"","("&amp;Program!F77&amp;")","("&amp;Program!F$3&amp;")"),"")</f>
        <v/>
      </c>
      <c r="G76" s="29" t="str">
        <f>IF(G74&lt;&gt;"",IF(Program!G77&lt;&gt;"","("&amp;Program!G77&amp;")","("&amp;Program!G$3&amp;")"),"")</f>
        <v/>
      </c>
      <c r="H76" s="29" t="str">
        <f>IF(H74&lt;&gt;"",IF(Program!H77&lt;&gt;"","("&amp;Program!H77&amp;")","("&amp;Program!H$3&amp;")"),"")</f>
        <v/>
      </c>
      <c r="I76" s="29" t="str">
        <f>IF(I74&lt;&gt;"",IF(Program!I77&lt;&gt;"","("&amp;Program!I77&amp;")","("&amp;Program!I$3&amp;")"),"")</f>
        <v/>
      </c>
      <c r="J76" s="29" t="str">
        <f>IF(J74&lt;&gt;"",IF(Program!J77&lt;&gt;"","("&amp;Program!J77&amp;")","("&amp;Program!J$3&amp;")"),"")</f>
        <v/>
      </c>
      <c r="K76" s="29" t="str">
        <f>IF(K74&lt;&gt;"",IF(Program!K77&lt;&gt;"","("&amp;Program!K77&amp;")","("&amp;Program!K$3&amp;")"),"")</f>
        <v/>
      </c>
      <c r="L76" s="29" t="str">
        <f>IF(L74&lt;&gt;"",IF(Program!L77&lt;&gt;"","("&amp;Program!L77&amp;")","("&amp;Program!L$3&amp;")"),"")</f>
        <v/>
      </c>
      <c r="M76" s="29" t="str">
        <f>IF(M74&lt;&gt;"",IF(Program!M77&lt;&gt;"","("&amp;Program!M77&amp;")","("&amp;Program!M$3&amp;")"),"")</f>
        <v/>
      </c>
      <c r="N76" s="29" t="str">
        <f>IF(N74&lt;&gt;"",IF(Program!N77&lt;&gt;"","("&amp;Program!N77&amp;")","("&amp;Program!N$3&amp;")"),"")</f>
        <v/>
      </c>
      <c r="O76" s="29" t="str">
        <f>IF(O74&lt;&gt;"",IF(Program!O77&lt;&gt;"","("&amp;Program!O77&amp;")","("&amp;Program!O$3&amp;")"),"")</f>
        <v/>
      </c>
      <c r="P76" s="29" t="str">
        <f>IF(P74&lt;&gt;"",IF(Program!P77&lt;&gt;"","("&amp;Program!P77&amp;")","("&amp;Program!P$3&amp;")"),"")</f>
        <v/>
      </c>
      <c r="Q76" s="29" t="str">
        <f>IF(Q74&lt;&gt;"",IF(Program!Q77&lt;&gt;"","("&amp;Program!Q77&amp;")","("&amp;Program!Q$3&amp;")"),"")</f>
        <v/>
      </c>
      <c r="R76" s="29" t="str">
        <f>IF(R74&lt;&gt;"",IF(Program!R77&lt;&gt;"","("&amp;Program!R77&amp;")","("&amp;Program!R$3&amp;")"),"")</f>
        <v/>
      </c>
      <c r="S76" s="29" t="str">
        <f>IF(S74&lt;&gt;"",IF(Program!S77&lt;&gt;"","("&amp;Program!S77&amp;")","("&amp;Program!S$3&amp;")"),"")</f>
        <v/>
      </c>
      <c r="T76" s="29" t="str">
        <f>IF(T74&lt;&gt;"",IF(Program!T77&lt;&gt;"","("&amp;Program!T77&amp;")","("&amp;Program!T$3&amp;")"),"")</f>
        <v/>
      </c>
      <c r="U76" s="29" t="str">
        <f>IF(U74&lt;&gt;"",IF(Program!U77&lt;&gt;"","("&amp;Program!U77&amp;")","("&amp;Program!U$3&amp;")"),"")</f>
        <v/>
      </c>
      <c r="V76" s="29" t="str">
        <f>IF(V74&lt;&gt;"",IF(Program!V77&lt;&gt;"","("&amp;Program!V77&amp;")","("&amp;Program!V$3&amp;")"),"")</f>
        <v/>
      </c>
      <c r="W76" s="29" t="str">
        <f>IF(W74&lt;&gt;"",IF(Program!W77&lt;&gt;"","("&amp;Program!W77&amp;")","("&amp;Program!W$3&amp;")"),"")</f>
        <v/>
      </c>
      <c r="X76" s="29" t="str">
        <f>IF(X74&lt;&gt;"",IF(Program!X77&lt;&gt;"","("&amp;Program!X77&amp;")","("&amp;Program!X$3&amp;")"),"")</f>
        <v/>
      </c>
      <c r="Y76" s="29" t="str">
        <f>IF(Y74&lt;&gt;"",IF(Program!Y77&lt;&gt;"","("&amp;Program!Y77&amp;")","("&amp;Program!Y$3&amp;")"),"")</f>
        <v/>
      </c>
      <c r="Z76" s="29" t="str">
        <f>IF(Z74&lt;&gt;"",IF(Program!Z77&lt;&gt;"","("&amp;Program!Z77&amp;")","("&amp;Program!Z$3&amp;")"),"")</f>
        <v/>
      </c>
      <c r="AA76" s="29" t="str">
        <f>IF(AA74&lt;&gt;"",IF(Program!AA77&lt;&gt;"","("&amp;Program!AA77&amp;")","("&amp;Program!AA$3&amp;")"),"")</f>
        <v/>
      </c>
      <c r="AB76" s="29" t="str">
        <f>IF(AB74&lt;&gt;"",IF(Program!AB77&lt;&gt;"","("&amp;Program!AB77&amp;")","("&amp;Program!AB$3&amp;")"),"")</f>
        <v/>
      </c>
      <c r="AC76" s="29" t="str">
        <f>IF(AC74&lt;&gt;"",IF(Program!AC77&lt;&gt;"","("&amp;Program!AC77&amp;")","("&amp;Program!AC$3&amp;")"),"")</f>
        <v/>
      </c>
      <c r="AD76" s="29" t="str">
        <f>IF(AD74&lt;&gt;"",IF(Program!AD77&lt;&gt;"","("&amp;Program!AD77&amp;")","("&amp;Program!AD$3&amp;")"),"")</f>
        <v/>
      </c>
      <c r="AE76" s="29" t="str">
        <f>IF(AE74&lt;&gt;"",IF(Program!AE77&lt;&gt;"","("&amp;Program!AE77&amp;")","("&amp;Program!AE$3&amp;")"),"")</f>
        <v/>
      </c>
      <c r="AF76" s="29" t="str">
        <f>IF(AF74&lt;&gt;"",IF(Program!AF77&lt;&gt;"","("&amp;Program!AF77&amp;")","("&amp;Program!AF$3&amp;")"),"")</f>
        <v/>
      </c>
      <c r="AG76" s="29" t="str">
        <f>IF(AG74&lt;&gt;"",IF(Program!AG77&lt;&gt;"","("&amp;Program!AG77&amp;")","("&amp;Program!AG$3&amp;")"),"")</f>
        <v/>
      </c>
      <c r="AH76" s="29" t="str">
        <f>IF(AH74&lt;&gt;"",IF(Program!AH77&lt;&gt;"","("&amp;Program!AH77&amp;")","("&amp;Program!AH$3&amp;")"),"")</f>
        <v/>
      </c>
      <c r="AI76" s="29" t="str">
        <f>IF(AI74&lt;&gt;"",IF(Program!AI77&lt;&gt;"","("&amp;Program!AI77&amp;")","("&amp;Program!AI$3&amp;")"),"")</f>
        <v/>
      </c>
      <c r="AJ76" s="29" t="str">
        <f>IF(AJ74&lt;&gt;"",IF(Program!AJ77&lt;&gt;"","("&amp;Program!AJ77&amp;")","("&amp;Program!AJ$3&amp;")"),"")</f>
        <v/>
      </c>
      <c r="AK76" s="29" t="str">
        <f>IF(AK74&lt;&gt;"",IF(Program!AK77&lt;&gt;"","("&amp;Program!AK77&amp;")","("&amp;Program!AK$3&amp;")"),"")</f>
        <v/>
      </c>
      <c r="AL76" s="29" t="str">
        <f>IF(AL74&lt;&gt;"",IF(Program!AL77&lt;&gt;"","("&amp;Program!AL77&amp;")","("&amp;Program!AL$3&amp;")"),"")</f>
        <v/>
      </c>
      <c r="AM76" s="29" t="str">
        <f>IF(AM74&lt;&gt;"",IF(Program!AM77&lt;&gt;"","("&amp;Program!AM77&amp;")","("&amp;Program!AM$3&amp;")"),"")</f>
        <v/>
      </c>
      <c r="AN76" s="29" t="str">
        <f>IF(AN74&lt;&gt;"",IF(Program!AN77&lt;&gt;"","("&amp;Program!AN77&amp;")","("&amp;Program!AN$3&amp;")"),"")</f>
        <v/>
      </c>
      <c r="AO76" s="29" t="str">
        <f>IF(AO74&lt;&gt;"",IF(Program!AO77&lt;&gt;"","("&amp;Program!AO77&amp;")","("&amp;Program!AO$3&amp;")"),"")</f>
        <v/>
      </c>
      <c r="AP76" s="29" t="str">
        <f>IF(AP74&lt;&gt;"",IF(Program!AP77&lt;&gt;"","("&amp;Program!AP77&amp;")","("&amp;Program!AP$3&amp;")"),"")</f>
        <v/>
      </c>
      <c r="AQ76" s="29" t="str">
        <f>IF(AQ74&lt;&gt;"",IF(Program!AQ77&lt;&gt;"","("&amp;Program!AQ77&amp;")","("&amp;Program!AQ$3&amp;")"),"")</f>
        <v/>
      </c>
      <c r="AR76" s="29" t="str">
        <f>IF(AR74&lt;&gt;"",IF(Program!AR77&lt;&gt;"","("&amp;Program!AR77&amp;")","("&amp;Program!AR$3&amp;")"),"")</f>
        <v/>
      </c>
      <c r="AS76" s="29" t="str">
        <f>IF(AS74&lt;&gt;"",IF(Program!AS77&lt;&gt;"","("&amp;Program!AS77&amp;")","("&amp;Program!AS$3&amp;")"),"")</f>
        <v/>
      </c>
      <c r="AT76" s="29" t="str">
        <f>IF(AT74&lt;&gt;"",IF(Program!AT77&lt;&gt;"","("&amp;Program!AT77&amp;")","("&amp;Program!AT$3&amp;")"),"")</f>
        <v/>
      </c>
      <c r="AU76" s="29" t="str">
        <f>IF(AU74&lt;&gt;"",IF(Program!AU77&lt;&gt;"","("&amp;Program!AU77&amp;")","("&amp;Program!AU$3&amp;")"),"")</f>
        <v/>
      </c>
      <c r="AV76" s="29" t="str">
        <f>IF(AV74&lt;&gt;"",IF(Program!AV77&lt;&gt;"","("&amp;Program!AV77&amp;")","("&amp;Program!AV$3&amp;")"),"")</f>
        <v/>
      </c>
      <c r="AW76" s="29" t="str">
        <f>IF(AW74&lt;&gt;"",IF(Program!AW77&lt;&gt;"","("&amp;Program!AW77&amp;")","("&amp;Program!AW$3&amp;")"),"")</f>
        <v/>
      </c>
      <c r="AX76" s="29" t="str">
        <f>IF(AX74&lt;&gt;"",IF(Program!AX77&lt;&gt;"","("&amp;Program!AX77&amp;")","("&amp;Program!AX$3&amp;")"),"")</f>
        <v/>
      </c>
      <c r="AY76" s="29" t="str">
        <f>IF(AY74&lt;&gt;"",IF(Program!AY77&lt;&gt;"","("&amp;Program!AY77&amp;")","("&amp;Program!AY$3&amp;")"),"")</f>
        <v/>
      </c>
      <c r="AZ76" s="29" t="str">
        <f>IF(AZ74&lt;&gt;"",IF(Program!AZ77&lt;&gt;"","("&amp;Program!AZ77&amp;")","("&amp;Program!AZ$3&amp;")"),"")</f>
        <v/>
      </c>
      <c r="BA76" s="29" t="str">
        <f>IF(BA74&lt;&gt;"",IF(Program!BA77&lt;&gt;"","("&amp;Program!BA77&amp;")","("&amp;Program!BA$3&amp;")"),"")</f>
        <v/>
      </c>
      <c r="BB76" s="29" t="str">
        <f>IF(BB74&lt;&gt;"",IF(Program!BB77&lt;&gt;"","("&amp;Program!BB77&amp;")","("&amp;Program!BB$3&amp;")"),"")</f>
        <v/>
      </c>
      <c r="BC76" s="29" t="str">
        <f>IF(BC74&lt;&gt;"",IF(Program!BC77&lt;&gt;"","("&amp;Program!BC77&amp;")","("&amp;Program!BC$3&amp;")"),"")</f>
        <v/>
      </c>
      <c r="BD76" s="29" t="str">
        <f>IF(BD74&lt;&gt;"",IF(Program!BD77&lt;&gt;"","("&amp;Program!BD77&amp;")","("&amp;Program!BD$3&amp;")"),"")</f>
        <v/>
      </c>
      <c r="BE76" s="29" t="str">
        <f>IF(BE74&lt;&gt;"",IF(Program!BE77&lt;&gt;"","("&amp;Program!BE77&amp;")","("&amp;Program!BE$3&amp;")"),"")</f>
        <v/>
      </c>
      <c r="BG76" t="str">
        <f t="shared" ref="BG76:BG77" si="109">CONCATENATE(AR76,AR78,AS76,AS78,AT76,AT78,AU76,AU78,AV76,AV78,AW76,AW78,AX76,AX78,AY76,AY78,AZ76,AZ78,BA76,BA78,BB76,BB78,BC76,BC78,BD76,BD78,BE76,BE78)</f>
        <v/>
      </c>
    </row>
    <row r="77" spans="1:59">
      <c r="A77" s="394"/>
      <c r="B77" s="5">
        <v>0.79166666666666696</v>
      </c>
      <c r="C77" s="6" t="str">
        <f t="shared" ref="C77:C121" si="110">CONCATENATE(BF77,BG77)</f>
        <v/>
      </c>
      <c r="D77" s="9" t="str">
        <f>IF(IFERROR(SEARCH(Kişisel!$A$1,Program!D79),FALSE),D$2&amp;"-"&amp;Program!D78&amp;"/ ","")</f>
        <v/>
      </c>
      <c r="E77" s="9" t="str">
        <f>IF(IFERROR(SEARCH(Kişisel!$A$1,Program!E79),FALSE),E$2&amp;"-"&amp;Program!E78&amp;"/ ","")</f>
        <v/>
      </c>
      <c r="F77" s="9" t="str">
        <f>IF(IFERROR(SEARCH(Kişisel!$A$1,Program!F79),FALSE),F$2&amp;"-"&amp;Program!F78&amp;"/ ","")</f>
        <v/>
      </c>
      <c r="G77" s="9" t="str">
        <f>IF(IFERROR(SEARCH(Kişisel!$A$1,Program!G79),FALSE),G$2&amp;"-"&amp;Program!G78&amp;"/ ","")</f>
        <v/>
      </c>
      <c r="H77" s="9" t="str">
        <f>IF(IFERROR(SEARCH(Kişisel!$A$1,Program!H79),FALSE),H$2&amp;"-"&amp;Program!H78&amp;"/ ","")</f>
        <v/>
      </c>
      <c r="I77" s="9" t="str">
        <f>IF(IFERROR(SEARCH(Kişisel!$A$1,Program!I79),FALSE),I$2&amp;"-"&amp;Program!I78&amp;"/ ","")</f>
        <v/>
      </c>
      <c r="J77" s="9" t="str">
        <f>IF(IFERROR(SEARCH(Kişisel!$A$1,Program!J79),FALSE),J$2&amp;"-"&amp;Program!J78&amp;"/ ","")</f>
        <v/>
      </c>
      <c r="K77" s="9" t="str">
        <f>IF(IFERROR(SEARCH(Kişisel!$A$1,Program!K79),FALSE),K$2&amp;"-"&amp;Program!K78&amp;"/ ","")</f>
        <v/>
      </c>
      <c r="L77" s="9" t="str">
        <f>IF(IFERROR(SEARCH(Kişisel!$A$1,Program!L79),FALSE),L$2&amp;"-"&amp;Program!L78&amp;"/ ","")</f>
        <v/>
      </c>
      <c r="M77" s="9" t="str">
        <f>IF(IFERROR(SEARCH(Kişisel!$A$1,Program!M79),FALSE),M$2&amp;"-"&amp;Program!M78&amp;"/ ","")</f>
        <v/>
      </c>
      <c r="N77" s="9" t="str">
        <f>IF(IFERROR(SEARCH(Kişisel!$A$1,Program!N79),FALSE),N$2&amp;"-"&amp;Program!N78&amp;"/ ","")</f>
        <v/>
      </c>
      <c r="O77" s="9" t="str">
        <f>IF(IFERROR(SEARCH(Kişisel!$A$1,Program!O79),FALSE),O$2&amp;"-"&amp;Program!O78&amp;"/ ","")</f>
        <v/>
      </c>
      <c r="P77" s="9" t="str">
        <f>IF(IFERROR(SEARCH(Kişisel!$A$1,Program!P79),FALSE),P$2&amp;"-"&amp;Program!P78&amp;"/ ","")</f>
        <v/>
      </c>
      <c r="Q77" s="9" t="str">
        <f>IF(IFERROR(SEARCH(Kişisel!$A$1,Program!Q79),FALSE),Q$2&amp;"-"&amp;Program!Q78&amp;"/ ","")</f>
        <v/>
      </c>
      <c r="R77" s="9" t="str">
        <f>IF(IFERROR(SEARCH(Kişisel!$A$1,Program!R79),FALSE),R$2&amp;"-"&amp;Program!R78&amp;"/ ","")</f>
        <v/>
      </c>
      <c r="S77" s="9" t="str">
        <f>IF(IFERROR(SEARCH(Kişisel!$A$1,Program!S79),FALSE),S$2&amp;"-"&amp;Program!S78&amp;"/ ","")</f>
        <v/>
      </c>
      <c r="T77" s="9" t="str">
        <f>IF(IFERROR(SEARCH(Kişisel!$A$1,Program!T79),FALSE),T$2&amp;"-"&amp;Program!T78&amp;"/ ","")</f>
        <v/>
      </c>
      <c r="U77" s="9" t="str">
        <f>IF(IFERROR(SEARCH(Kişisel!$A$1,Program!U79),FALSE),U$2&amp;"-"&amp;Program!U78&amp;"/ ","")</f>
        <v/>
      </c>
      <c r="V77" s="9" t="str">
        <f>IF(IFERROR(SEARCH(Kişisel!$A$1,Program!V79),FALSE),V$2&amp;"-"&amp;Program!V78&amp;"/ ","")</f>
        <v/>
      </c>
      <c r="W77" s="9" t="str">
        <f>IF(IFERROR(SEARCH(Kişisel!$A$1,Program!W79),FALSE),W$2&amp;"-"&amp;Program!W78&amp;"/ ","")</f>
        <v/>
      </c>
      <c r="X77" s="9" t="str">
        <f>IF(IFERROR(SEARCH(Kişisel!$A$1,Program!X79),FALSE),X$2&amp;"-"&amp;Program!X78&amp;"/ ","")</f>
        <v/>
      </c>
      <c r="Y77" s="9" t="str">
        <f>IF(IFERROR(SEARCH(Kişisel!$A$1,Program!Y79),FALSE),Y$2&amp;"-"&amp;Program!Y78&amp;"/ ","")</f>
        <v/>
      </c>
      <c r="Z77" s="9" t="str">
        <f>IF(IFERROR(SEARCH(Kişisel!$A$1,Program!Z79),FALSE),Z$2&amp;"-"&amp;Program!Z78&amp;"/ ","")</f>
        <v/>
      </c>
      <c r="AA77" s="9" t="str">
        <f>IF(IFERROR(SEARCH(Kişisel!$A$1,Program!AA79),FALSE),AA$2&amp;"-"&amp;Program!AA78&amp;"/ ","")</f>
        <v/>
      </c>
      <c r="AB77" s="9" t="str">
        <f>IF(IFERROR(SEARCH(Kişisel!$A$1,Program!AB79),FALSE),AB$2&amp;"-"&amp;Program!AB78&amp;"/ ","")</f>
        <v/>
      </c>
      <c r="AC77" s="9" t="str">
        <f>IF(IFERROR(SEARCH(Kişisel!$A$1,Program!AC79),FALSE),AC$2&amp;"-"&amp;Program!AC78&amp;"/ ","")</f>
        <v/>
      </c>
      <c r="AD77" s="9" t="str">
        <f>IF(IFERROR(SEARCH(Kişisel!$A$1,Program!AD79),FALSE),AD$2&amp;"-"&amp;Program!AD78&amp;"/ ","")</f>
        <v/>
      </c>
      <c r="AE77" s="9" t="str">
        <f>IF(IFERROR(SEARCH(Kişisel!$A$1,Program!AE79),FALSE),AE$2&amp;"-"&amp;Program!AE78&amp;"/ ","")</f>
        <v/>
      </c>
      <c r="AF77" s="9" t="str">
        <f>IF(IFERROR(SEARCH(Kişisel!$A$1,Program!AF79),FALSE),AF$2&amp;"-"&amp;Program!AF78&amp;"/ ","")</f>
        <v/>
      </c>
      <c r="AG77" s="9" t="str">
        <f>IF(IFERROR(SEARCH(Kişisel!$A$1,Program!AG79),FALSE),AG$2&amp;"-"&amp;Program!AG78&amp;"/ ","")</f>
        <v/>
      </c>
      <c r="AH77" s="9" t="str">
        <f>IF(IFERROR(SEARCH(Kişisel!$A$1,Program!AH79),FALSE),AH$2&amp;"-"&amp;Program!AH78&amp;"/ ","")</f>
        <v/>
      </c>
      <c r="AI77" s="9" t="str">
        <f>IF(IFERROR(SEARCH(Kişisel!$A$1,Program!AI79),FALSE),AI$2&amp;"-"&amp;Program!AI78&amp;"/ ","")</f>
        <v/>
      </c>
      <c r="AJ77" s="9" t="str">
        <f>IF(IFERROR(SEARCH(Kişisel!$A$1,Program!AJ79),FALSE),AJ$2&amp;"-"&amp;Program!AJ78&amp;"/ ","")</f>
        <v/>
      </c>
      <c r="AK77" s="9" t="str">
        <f>IF(IFERROR(SEARCH(Kişisel!$A$1,Program!AK79),FALSE),AK$2&amp;"-"&amp;Program!AK78&amp;"/ ","")</f>
        <v/>
      </c>
      <c r="AL77" s="9" t="str">
        <f>IF(IFERROR(SEARCH(Kişisel!$A$1,Program!AL79),FALSE),AL$2&amp;"-"&amp;Program!AL78&amp;"/ ","")</f>
        <v/>
      </c>
      <c r="AM77" s="9" t="str">
        <f>IF(IFERROR(SEARCH(Kişisel!$A$1,Program!AM79),FALSE),AM$2&amp;"-"&amp;Program!AM78&amp;"/ ","")</f>
        <v/>
      </c>
      <c r="AN77" s="9" t="str">
        <f>IF(IFERROR(SEARCH(Kişisel!$A$1,Program!AN79),FALSE),AN$2&amp;"-"&amp;Program!AN78&amp;"/ ","")</f>
        <v/>
      </c>
      <c r="AO77" s="9" t="str">
        <f>IF(IFERROR(SEARCH(Kişisel!$A$1,Program!AO79),FALSE),AO$2&amp;"-"&amp;Program!AO78&amp;"/ ","")</f>
        <v/>
      </c>
      <c r="AP77" s="9" t="str">
        <f>IF(IFERROR(SEARCH(Kişisel!$A$1,Program!AP79),FALSE),AP$2&amp;"-"&amp;Program!AP78&amp;"/ ","")</f>
        <v/>
      </c>
      <c r="AQ77" s="9" t="str">
        <f>IF(IFERROR(SEARCH(Kişisel!$A$1,Program!AQ79),FALSE),AQ$2&amp;"-"&amp;Program!AQ78&amp;"/ ","")</f>
        <v/>
      </c>
      <c r="AR77" s="9" t="str">
        <f>IF(IFERROR(SEARCH(Kişisel!$A$1,Program!AR79),FALSE),AR$2&amp;"-"&amp;Program!AR78&amp;"/ ","")</f>
        <v/>
      </c>
      <c r="AS77" s="9" t="str">
        <f>IF(IFERROR(SEARCH(Kişisel!$A$1,Program!AS79),FALSE),AS$2&amp;"-"&amp;Program!AS78&amp;"/ ","")</f>
        <v/>
      </c>
      <c r="AT77" s="9" t="str">
        <f>IF(IFERROR(SEARCH(Kişisel!$A$1,Program!AT79),FALSE),AT$2&amp;"-"&amp;Program!AT78&amp;"/ ","")</f>
        <v/>
      </c>
      <c r="AU77" s="9" t="str">
        <f>IF(IFERROR(SEARCH(Kişisel!$A$1,Program!AU79),FALSE),AU$2&amp;"-"&amp;Program!AU78&amp;"/ ","")</f>
        <v/>
      </c>
      <c r="AV77" s="9" t="str">
        <f>IF(IFERROR(SEARCH(Kişisel!$A$1,Program!AV79),FALSE),AV$2&amp;"-"&amp;Program!AV78&amp;"/ ","")</f>
        <v/>
      </c>
      <c r="AW77" s="9" t="str">
        <f>IF(IFERROR(SEARCH(Kişisel!$A$1,Program!AW79),FALSE),AW$2&amp;"-"&amp;Program!AW78&amp;"/ ","")</f>
        <v/>
      </c>
      <c r="AX77" s="9" t="str">
        <f>IF(IFERROR(SEARCH(Kişisel!$A$1,Program!AX79),FALSE),AX$2&amp;"-"&amp;Program!AX78&amp;"/ ","")</f>
        <v/>
      </c>
      <c r="AY77" s="9" t="str">
        <f>IF(IFERROR(SEARCH(Kişisel!$A$1,Program!AY79),FALSE),AY$2&amp;"-"&amp;Program!AY78&amp;"/ ","")</f>
        <v/>
      </c>
      <c r="AZ77" s="9" t="str">
        <f>IF(IFERROR(SEARCH(Kişisel!$A$1,Program!AZ79),FALSE),AZ$2&amp;"-"&amp;Program!AZ78&amp;"/ ","")</f>
        <v/>
      </c>
      <c r="BA77" s="9" t="str">
        <f>IF(IFERROR(SEARCH(Kişisel!$A$1,Program!BA79),FALSE),BA$2&amp;"-"&amp;Program!BA78&amp;"/ ","")</f>
        <v/>
      </c>
      <c r="BB77" s="9" t="str">
        <f>IF(IFERROR(SEARCH(Kişisel!$A$1,Program!BB79),FALSE),BB$2&amp;"-"&amp;Program!BB78&amp;"/ ","")</f>
        <v/>
      </c>
      <c r="BC77" s="9" t="str">
        <f>IF(IFERROR(SEARCH(Kişisel!$A$1,Program!BC79),FALSE),BC$2&amp;"-"&amp;Program!BC78&amp;"/ ","")</f>
        <v/>
      </c>
      <c r="BD77" s="9" t="str">
        <f>IF(IFERROR(SEARCH(Kişisel!$A$1,Program!BD79),FALSE),BD$2&amp;"-"&amp;Program!BD78&amp;"/ ","")</f>
        <v/>
      </c>
      <c r="BE77" s="9" t="str">
        <f>IF(IFERROR(SEARCH(Kişisel!$A$1,Program!BE79),FALSE),BE$2&amp;"-"&amp;Program!BE78&amp;"/ ","")</f>
        <v/>
      </c>
      <c r="BF77" t="str">
        <f t="shared" ref="BF77" si="111">CONCATENATE(D77,D79,E77,E79,F77,F79,G77,G79,H77,H79,I77,I79,J77,J79,K77,K79,L77,L79,M77,M79,N77,N79,O77,O79,P77,P79,Q77,Q79,R77,R79,S77,S79,T77,T79,U77,U79,V77,V79,W77,W79,X77,X79,Y77,Y79,Z77,Z79,AA77,AA79,AB77,AB79,AC77,AC79,AD77,AD79,AE77,AE79,AF77,AF79,AG77,AG79,AH77,AH79,AI77,AI79,AJ77,AJ79,AK77,AK79,AL77,AL79,AM77,AM79,AN77,AN79,AO77,AO79,AP77,AP79,AQ77,AQ79)</f>
        <v/>
      </c>
      <c r="BG77" t="str">
        <f t="shared" si="109"/>
        <v/>
      </c>
    </row>
    <row r="78" spans="1:59">
      <c r="A78" s="394"/>
      <c r="B78" s="5"/>
      <c r="C78" s="6" t="str">
        <f t="shared" si="110"/>
        <v/>
      </c>
      <c r="D78" t="str">
        <f>IF(AND(Program!D78&lt;&gt;"",OR(Kişisel!$C$1=Program!D80,AND(Program!D80="",Program!D$3=Kişisel!$C$1))),CONCATENATE(D$2,"-",Program!D78," "),"")</f>
        <v/>
      </c>
      <c r="E78" t="str">
        <f>IF(AND(Program!E78&lt;&gt;"",OR(Kişisel!$C$1=Program!E80,AND(Program!E80="",Program!E$3=Kişisel!$C$1))),CONCATENATE(E$2,"-",Program!E78," "),"")</f>
        <v/>
      </c>
      <c r="F78" t="str">
        <f>IF(AND(Program!F78&lt;&gt;"",OR(Kişisel!$C$1=Program!F80,AND(Program!F80="",Program!F$3=Kişisel!$C$1))),CONCATENATE(F$2,"-",Program!F78," "),"")</f>
        <v/>
      </c>
      <c r="G78" t="str">
        <f>IF(AND(Program!G78&lt;&gt;"",OR(Kişisel!$C$1=Program!G80,AND(Program!G80="",Program!G$3=Kişisel!$C$1))),CONCATENATE(G$2,"-",Program!G78," "),"")</f>
        <v/>
      </c>
      <c r="H78" t="str">
        <f>IF(AND(Program!H78&lt;&gt;"",OR(Kişisel!$C$1=Program!H80,AND(Program!H80="",Program!H$3=Kişisel!$C$1))),CONCATENATE(H$2,"-",Program!H78," "),"")</f>
        <v/>
      </c>
      <c r="I78" t="str">
        <f>IF(AND(Program!I78&lt;&gt;"",OR(Kişisel!$C$1=Program!I80,AND(Program!I80="",Program!I$3=Kişisel!$C$1))),CONCATENATE(I$2,"-",Program!I78," "),"")</f>
        <v/>
      </c>
      <c r="J78" t="str">
        <f>IF(AND(Program!J78&lt;&gt;"",OR(Kişisel!$C$1=Program!J80,AND(Program!J80="",Program!J$3=Kişisel!$C$1))),CONCATENATE(J$2,"-",Program!J78," "),"")</f>
        <v/>
      </c>
      <c r="K78" t="str">
        <f>IF(AND(Program!K78&lt;&gt;"",OR(Kişisel!$C$1=Program!K80,AND(Program!K80="",Program!K$3=Kişisel!$C$1))),CONCATENATE(K$2,"-",Program!K78," "),"")</f>
        <v/>
      </c>
      <c r="L78" t="str">
        <f>IF(AND(Program!L78&lt;&gt;"",OR(Kişisel!$C$1=Program!L80,AND(Program!L80="",Program!L$3=Kişisel!$C$1))),CONCATENATE(L$2,"-",Program!L78," "),"")</f>
        <v/>
      </c>
      <c r="M78" t="str">
        <f>IF(AND(Program!M78&lt;&gt;"",OR(Kişisel!$C$1=Program!M80,AND(Program!M80="",Program!M$3=Kişisel!$C$1))),CONCATENATE(M$2,"-",Program!M78," "),"")</f>
        <v/>
      </c>
      <c r="N78" t="str">
        <f>IF(AND(Program!N78&lt;&gt;"",OR(Kişisel!$C$1=Program!N80,AND(Program!N80="",Program!N$3=Kişisel!$C$1))),CONCATENATE(N$2,"-",Program!N78," "),"")</f>
        <v/>
      </c>
      <c r="O78" t="str">
        <f>IF(AND(Program!O78&lt;&gt;"",OR(Kişisel!$C$1=Program!O80,AND(Program!O80="",Program!O$3=Kişisel!$C$1))),CONCATENATE(O$2,"-",Program!O78," "),"")</f>
        <v/>
      </c>
      <c r="P78" t="str">
        <f>IF(AND(Program!P78&lt;&gt;"",OR(Kişisel!$C$1=Program!P80,AND(Program!P80="",Program!P$3=Kişisel!$C$1))),CONCATENATE(P$2,"-",Program!P78," "),"")</f>
        <v/>
      </c>
      <c r="Q78" t="str">
        <f>IF(AND(Program!Q78&lt;&gt;"",OR(Kişisel!$C$1=Program!Q80,AND(Program!Q80="",Program!Q$3=Kişisel!$C$1))),CONCATENATE(Q$2,"-",Program!Q78," "),"")</f>
        <v/>
      </c>
      <c r="R78" t="str">
        <f>IF(AND(Program!R78&lt;&gt;"",OR(Kişisel!$C$1=Program!R80,AND(Program!R80="",Program!R$3=Kişisel!$C$1))),CONCATENATE(R$2,"-",Program!R78," "),"")</f>
        <v/>
      </c>
      <c r="S78" t="str">
        <f>IF(AND(Program!S78&lt;&gt;"",OR(Kişisel!$C$1=Program!S80,AND(Program!S80="",Program!S$3=Kişisel!$C$1))),CONCATENATE(S$2,"-",Program!S78," "),"")</f>
        <v/>
      </c>
      <c r="T78" t="str">
        <f>IF(AND(Program!T78&lt;&gt;"",OR(Kişisel!$C$1=Program!T80,AND(Program!T80="",Program!T$3=Kişisel!$C$1))),CONCATENATE(T$2,"-",Program!T78," "),"")</f>
        <v/>
      </c>
      <c r="U78" t="str">
        <f>IF(AND(Program!U78&lt;&gt;"",OR(Kişisel!$C$1=Program!U80,AND(Program!U80="",Program!U$3=Kişisel!$C$1))),CONCATENATE(U$2,"-",Program!U78," "),"")</f>
        <v/>
      </c>
      <c r="V78" t="str">
        <f>IF(AND(Program!V78&lt;&gt;"",OR(Kişisel!$C$1=Program!V80,AND(Program!V80="",Program!V$3=Kişisel!$C$1))),CONCATENATE(V$2,"-",Program!V78," "),"")</f>
        <v/>
      </c>
      <c r="W78" t="str">
        <f>IF(AND(Program!W78&lt;&gt;"",OR(Kişisel!$C$1=Program!W80,AND(Program!W80="",Program!W$3=Kişisel!$C$1))),CONCATENATE(W$2,"-",Program!W78," "),"")</f>
        <v/>
      </c>
      <c r="X78" t="str">
        <f>IF(AND(Program!X78&lt;&gt;"",OR(Kişisel!$C$1=Program!X80,AND(Program!X80="",Program!X$3=Kişisel!$C$1))),CONCATENATE(X$2,"-",Program!X78," "),"")</f>
        <v/>
      </c>
      <c r="Y78" t="str">
        <f>IF(AND(Program!Y78&lt;&gt;"",OR(Kişisel!$C$1=Program!Y80,AND(Program!Y80="",Program!Y$3=Kişisel!$C$1))),CONCATENATE(Y$2,"-",Program!Y78," "),"")</f>
        <v/>
      </c>
      <c r="Z78" t="str">
        <f>IF(AND(Program!Z78&lt;&gt;"",OR(Kişisel!$C$1=Program!Z80,AND(Program!Z80="",Program!Z$3=Kişisel!$C$1))),CONCATENATE(Z$2,"-",Program!Z78," "),"")</f>
        <v/>
      </c>
      <c r="AA78" t="str">
        <f>IF(AND(Program!AA78&lt;&gt;"",OR(Kişisel!$C$1=Program!AA80,AND(Program!AA80="",Program!AA$3=Kişisel!$C$1))),CONCATENATE(AA$2,"-",Program!AA78," "),"")</f>
        <v/>
      </c>
      <c r="AB78" t="str">
        <f>IF(AND(Program!AB78&lt;&gt;"",OR(Kişisel!$C$1=Program!AB80,AND(Program!AB80="",Program!AB$3=Kişisel!$C$1))),CONCATENATE(AB$2,"-",Program!AB78," "),"")</f>
        <v/>
      </c>
      <c r="AC78" t="str">
        <f>IF(AND(Program!AC78&lt;&gt;"",OR(Kişisel!$C$1=Program!AC80,AND(Program!AC80="",Program!AC$3=Kişisel!$C$1))),CONCATENATE(AC$2,"-",Program!AC78," "),"")</f>
        <v/>
      </c>
      <c r="AD78" t="str">
        <f>IF(AND(Program!AD78&lt;&gt;"",OR(Kişisel!$C$1=Program!AD80,AND(Program!AD80="",Program!AD$3=Kişisel!$C$1))),CONCATENATE(AD$2,"-",Program!AD78," "),"")</f>
        <v/>
      </c>
      <c r="AE78" t="str">
        <f>IF(AND(Program!AE78&lt;&gt;"",OR(Kişisel!$C$1=Program!AE80,AND(Program!AE80="",Program!AE$3=Kişisel!$C$1))),CONCATENATE(AE$2,"-",Program!AE78," "),"")</f>
        <v/>
      </c>
      <c r="AF78" t="str">
        <f>IF(AND(Program!AF78&lt;&gt;"",OR(Kişisel!$C$1=Program!AF80,AND(Program!AF80="",Program!AF$3=Kişisel!$C$1))),CONCATENATE(AF$2,"-",Program!AF78," "),"")</f>
        <v/>
      </c>
      <c r="AG78" t="str">
        <f>IF(AND(Program!AG78&lt;&gt;"",OR(Kişisel!$C$1=Program!AG80,AND(Program!AG80="",Program!AG$3=Kişisel!$C$1))),CONCATENATE(AG$2,"-",Program!AG78," "),"")</f>
        <v/>
      </c>
      <c r="AH78" t="str">
        <f>IF(AND(Program!AH78&lt;&gt;"",OR(Kişisel!$C$1=Program!AH80,AND(Program!AH80="",Program!AH$3=Kişisel!$C$1))),CONCATENATE(AH$2,"-",Program!AH78," "),"")</f>
        <v/>
      </c>
      <c r="AI78" t="str">
        <f>IF(AND(Program!AI78&lt;&gt;"",OR(Kişisel!$C$1=Program!AI80,AND(Program!AI80="",Program!AI$3=Kişisel!$C$1))),CONCATENATE(AI$2,"-",Program!AI78," "),"")</f>
        <v/>
      </c>
      <c r="AJ78" t="str">
        <f>IF(AND(Program!AJ78&lt;&gt;"",OR(Kişisel!$C$1=Program!AJ80,AND(Program!AJ80="",Program!AJ$3=Kişisel!$C$1))),CONCATENATE(AJ$2,"-",Program!AJ78," "),"")</f>
        <v/>
      </c>
      <c r="AK78" t="str">
        <f>IF(AND(Program!AK78&lt;&gt;"",OR(Kişisel!$C$1=Program!AK80,AND(Program!AK80="",Program!AK$3=Kişisel!$C$1))),CONCATENATE(AK$2,"-",Program!AK78," "),"")</f>
        <v/>
      </c>
      <c r="AL78" t="str">
        <f>IF(AND(Program!AL78&lt;&gt;"",OR(Kişisel!$C$1=Program!AL80,AND(Program!AL80="",Program!AL$3=Kişisel!$C$1))),CONCATENATE(AL$2,"-",Program!AL78," "),"")</f>
        <v/>
      </c>
      <c r="AM78" t="str">
        <f>IF(AND(Program!AM78&lt;&gt;"",OR(Kişisel!$C$1=Program!AM80,AND(Program!AM80="",Program!AM$3=Kişisel!$C$1))),CONCATENATE(AM$2,"-",Program!AM78," "),"")</f>
        <v/>
      </c>
      <c r="AN78" t="str">
        <f>IF(AND(Program!AN78&lt;&gt;"",OR(Kişisel!$C$1=Program!AN80,AND(Program!AN80="",Program!AN$3=Kişisel!$C$1))),CONCATENATE(AN$2,"-",Program!AN78," "),"")</f>
        <v/>
      </c>
      <c r="AO78" t="str">
        <f>IF(AND(Program!AO78&lt;&gt;"",OR(Kişisel!$C$1=Program!AO80,AND(Program!AO80="",Program!AO$3=Kişisel!$C$1))),CONCATENATE(AO$2,"-",Program!AO78," "),"")</f>
        <v/>
      </c>
      <c r="AP78" t="str">
        <f>IF(AND(Program!AP78&lt;&gt;"",OR(Kişisel!$C$1=Program!AP80,AND(Program!AP80="",Program!AP$3=Kişisel!$C$1))),CONCATENATE(AP$2,"-",Program!AP78," "),"")</f>
        <v/>
      </c>
      <c r="AQ78" t="str">
        <f>IF(AND(Program!AQ78&lt;&gt;"",OR(Kişisel!$C$1=Program!AQ80,AND(Program!AQ80="",Program!AQ$3=Kişisel!$C$1))),CONCATENATE(AQ$2,"-",Program!AQ78," "),"")</f>
        <v/>
      </c>
      <c r="AR78" t="str">
        <f>IF(AND(Program!AR78&lt;&gt;"",OR(Kişisel!$C$1=Program!AR80,AND(Program!AR80="",Program!AR$3=Kişisel!$C$1))),CONCATENATE(AR$2,"-",Program!AR78," "),"")</f>
        <v/>
      </c>
      <c r="AS78" t="str">
        <f>IF(AND(Program!AS78&lt;&gt;"",OR(Kişisel!$C$1=Program!AS80,AND(Program!AS80="",Program!AS$3=Kişisel!$C$1))),CONCATENATE(AS$2,"-",Program!AS78," "),"")</f>
        <v/>
      </c>
      <c r="AT78" t="str">
        <f>IF(AND(Program!AT78&lt;&gt;"",OR(Kişisel!$C$1=Program!AT80,AND(Program!AT80="",Program!AT$3=Kişisel!$C$1))),CONCATENATE(AT$2,"-",Program!AT78," "),"")</f>
        <v/>
      </c>
      <c r="AU78" t="str">
        <f>IF(AND(Program!AU78&lt;&gt;"",OR(Kişisel!$C$1=Program!AU80,AND(Program!AU80="",Program!AU$3=Kişisel!$C$1))),CONCATENATE(AU$2,"-",Program!AU78," "),"")</f>
        <v/>
      </c>
      <c r="AV78" t="str">
        <f>IF(AND(Program!AV78&lt;&gt;"",OR(Kişisel!$C$1=Program!AV80,AND(Program!AV80="",Program!AV$3=Kişisel!$C$1))),CONCATENATE(AV$2,"-",Program!AV78," "),"")</f>
        <v/>
      </c>
      <c r="AW78" t="str">
        <f>IF(AND(Program!AW78&lt;&gt;"",OR(Kişisel!$C$1=Program!AW80,AND(Program!AW80="",Program!AW$3=Kişisel!$C$1))),CONCATENATE(AW$2,"-",Program!AW78," "),"")</f>
        <v/>
      </c>
      <c r="AX78" t="str">
        <f>IF(AND(Program!AX78&lt;&gt;"",OR(Kişisel!$C$1=Program!AX80,AND(Program!AX80="",Program!AX$3=Kişisel!$C$1))),CONCATENATE(AX$2,"-",Program!AX78," "),"")</f>
        <v/>
      </c>
      <c r="AY78" t="str">
        <f>IF(AND(Program!AY78&lt;&gt;"",OR(Kişisel!$C$1=Program!AY80,AND(Program!AY80="",Program!AY$3=Kişisel!$C$1))),CONCATENATE(AY$2,"-",Program!AY78," "),"")</f>
        <v/>
      </c>
      <c r="AZ78" t="str">
        <f>IF(AND(Program!AZ78&lt;&gt;"",OR(Kişisel!$C$1=Program!AZ80,AND(Program!AZ80="",Program!AZ$3=Kişisel!$C$1))),CONCATENATE(AZ$2,"-",Program!AZ78," "),"")</f>
        <v/>
      </c>
      <c r="BA78" t="str">
        <f>IF(AND(Program!BA78&lt;&gt;"",OR(Kişisel!$C$1=Program!BA80,AND(Program!BA80="",Program!BA$3=Kişisel!$C$1))),CONCATENATE(BA$2,"-",Program!BA78," "),"")</f>
        <v/>
      </c>
      <c r="BB78" t="str">
        <f>IF(AND(Program!BB78&lt;&gt;"",OR(Kişisel!$C$1=Program!BB80,AND(Program!BB80="",Program!BB$3=Kişisel!$C$1))),CONCATENATE(BB$2,"-",Program!BB78," "),"")</f>
        <v/>
      </c>
      <c r="BC78" t="str">
        <f>IF(AND(Program!BC78&lt;&gt;"",OR(Kişisel!$C$1=Program!BC80,AND(Program!BC80="",Program!BC$3=Kişisel!$C$1))),CONCATENATE(BC$2,"-",Program!BC78," "),"")</f>
        <v/>
      </c>
      <c r="BD78" t="str">
        <f>IF(AND(Program!BD78&lt;&gt;"",OR(Kişisel!$C$1=Program!BD80,AND(Program!BD80="",Program!BD$3=Kişisel!$C$1))),CONCATENATE(BD$2,"-",Program!BD78," "),"")</f>
        <v/>
      </c>
      <c r="BE78" t="str">
        <f>IF(AND(Program!BE78&lt;&gt;"",OR(Kişisel!$C$1=Program!BE80,AND(Program!BE80="",Program!BE$3=Kişisel!$C$1))),CONCATENATE(BE$2,"-",Program!BE78," "),"")</f>
        <v/>
      </c>
      <c r="BF78" t="str">
        <f t="shared" ref="BF78" si="112">CONCATENATE(D78,E78,F78,G78,H78,I78,J78,K78,L78,M78,N78,O78,P78,Q78,R78,S78,T78,U78,V78,W78,X78,Y78,Z78,AA78,AB78,AC78,AD78,AE78,AF78,AG78,AH78,AI78,AJ78,AK78,AL78,AM78,AN78,AO78,AP78,AQ78,)</f>
        <v/>
      </c>
      <c r="BG78" t="str">
        <f t="shared" ref="BG78" si="113">CONCATENATE(AR78,AS78,AT78,AU78,AV78,AW78,AX78,AY78,AZ78,BA78,BB78,BC78,BD78,BE78,)</f>
        <v/>
      </c>
    </row>
    <row r="79" spans="1:59">
      <c r="A79" s="394"/>
      <c r="B79" s="5"/>
      <c r="D79" s="29" t="str">
        <f>IF(D77&lt;&gt;"",IF(Program!D80&lt;&gt;"","("&amp;Program!D80&amp;")","("&amp;Program!D$3&amp;")"),"")</f>
        <v/>
      </c>
      <c r="E79" s="29" t="str">
        <f>IF(E77&lt;&gt;"",IF(Program!E80&lt;&gt;"","("&amp;Program!E80&amp;")","("&amp;Program!E$3&amp;")"),"")</f>
        <v/>
      </c>
      <c r="F79" s="29" t="str">
        <f>IF(F77&lt;&gt;"",IF(Program!F80&lt;&gt;"","("&amp;Program!F80&amp;")","("&amp;Program!F$3&amp;")"),"")</f>
        <v/>
      </c>
      <c r="G79" s="29" t="str">
        <f>IF(G77&lt;&gt;"",IF(Program!G80&lt;&gt;"","("&amp;Program!G80&amp;")","("&amp;Program!G$3&amp;")"),"")</f>
        <v/>
      </c>
      <c r="H79" s="29" t="str">
        <f>IF(H77&lt;&gt;"",IF(Program!H80&lt;&gt;"","("&amp;Program!H80&amp;")","("&amp;Program!H$3&amp;")"),"")</f>
        <v/>
      </c>
      <c r="I79" s="29" t="str">
        <f>IF(I77&lt;&gt;"",IF(Program!I80&lt;&gt;"","("&amp;Program!I80&amp;")","("&amp;Program!I$3&amp;")"),"")</f>
        <v/>
      </c>
      <c r="J79" s="29" t="str">
        <f>IF(J77&lt;&gt;"",IF(Program!J80&lt;&gt;"","("&amp;Program!J80&amp;")","("&amp;Program!J$3&amp;")"),"")</f>
        <v/>
      </c>
      <c r="K79" s="29" t="str">
        <f>IF(K77&lt;&gt;"",IF(Program!K80&lt;&gt;"","("&amp;Program!K80&amp;")","("&amp;Program!K$3&amp;")"),"")</f>
        <v/>
      </c>
      <c r="L79" s="29" t="str">
        <f>IF(L77&lt;&gt;"",IF(Program!L80&lt;&gt;"","("&amp;Program!L80&amp;")","("&amp;Program!L$3&amp;")"),"")</f>
        <v/>
      </c>
      <c r="M79" s="29" t="str">
        <f>IF(M77&lt;&gt;"",IF(Program!M80&lt;&gt;"","("&amp;Program!M80&amp;")","("&amp;Program!M$3&amp;")"),"")</f>
        <v/>
      </c>
      <c r="N79" s="29" t="str">
        <f>IF(N77&lt;&gt;"",IF(Program!N80&lt;&gt;"","("&amp;Program!N80&amp;")","("&amp;Program!N$3&amp;")"),"")</f>
        <v/>
      </c>
      <c r="O79" s="29" t="str">
        <f>IF(O77&lt;&gt;"",IF(Program!O80&lt;&gt;"","("&amp;Program!O80&amp;")","("&amp;Program!O$3&amp;")"),"")</f>
        <v/>
      </c>
      <c r="P79" s="29" t="str">
        <f>IF(P77&lt;&gt;"",IF(Program!P80&lt;&gt;"","("&amp;Program!P80&amp;")","("&amp;Program!P$3&amp;")"),"")</f>
        <v/>
      </c>
      <c r="Q79" s="29" t="str">
        <f>IF(Q77&lt;&gt;"",IF(Program!Q80&lt;&gt;"","("&amp;Program!Q80&amp;")","("&amp;Program!Q$3&amp;")"),"")</f>
        <v/>
      </c>
      <c r="R79" s="29" t="str">
        <f>IF(R77&lt;&gt;"",IF(Program!R80&lt;&gt;"","("&amp;Program!R80&amp;")","("&amp;Program!R$3&amp;")"),"")</f>
        <v/>
      </c>
      <c r="S79" s="29" t="str">
        <f>IF(S77&lt;&gt;"",IF(Program!S80&lt;&gt;"","("&amp;Program!S80&amp;")","("&amp;Program!S$3&amp;")"),"")</f>
        <v/>
      </c>
      <c r="T79" s="29" t="str">
        <f>IF(T77&lt;&gt;"",IF(Program!T80&lt;&gt;"","("&amp;Program!T80&amp;")","("&amp;Program!T$3&amp;")"),"")</f>
        <v/>
      </c>
      <c r="U79" s="29" t="str">
        <f>IF(U77&lt;&gt;"",IF(Program!U80&lt;&gt;"","("&amp;Program!U80&amp;")","("&amp;Program!U$3&amp;")"),"")</f>
        <v/>
      </c>
      <c r="V79" s="29" t="str">
        <f>IF(V77&lt;&gt;"",IF(Program!V80&lt;&gt;"","("&amp;Program!V80&amp;")","("&amp;Program!V$3&amp;")"),"")</f>
        <v/>
      </c>
      <c r="W79" s="29" t="str">
        <f>IF(W77&lt;&gt;"",IF(Program!W80&lt;&gt;"","("&amp;Program!W80&amp;")","("&amp;Program!W$3&amp;")"),"")</f>
        <v/>
      </c>
      <c r="X79" s="29" t="str">
        <f>IF(X77&lt;&gt;"",IF(Program!X80&lt;&gt;"","("&amp;Program!X80&amp;")","("&amp;Program!X$3&amp;")"),"")</f>
        <v/>
      </c>
      <c r="Y79" s="29" t="str">
        <f>IF(Y77&lt;&gt;"",IF(Program!Y80&lt;&gt;"","("&amp;Program!Y80&amp;")","("&amp;Program!Y$3&amp;")"),"")</f>
        <v/>
      </c>
      <c r="Z79" s="29" t="str">
        <f>IF(Z77&lt;&gt;"",IF(Program!Z80&lt;&gt;"","("&amp;Program!Z80&amp;")","("&amp;Program!Z$3&amp;")"),"")</f>
        <v/>
      </c>
      <c r="AA79" s="29" t="str">
        <f>IF(AA77&lt;&gt;"",IF(Program!AA80&lt;&gt;"","("&amp;Program!AA80&amp;")","("&amp;Program!AA$3&amp;")"),"")</f>
        <v/>
      </c>
      <c r="AB79" s="29" t="str">
        <f>IF(AB77&lt;&gt;"",IF(Program!AB80&lt;&gt;"","("&amp;Program!AB80&amp;")","("&amp;Program!AB$3&amp;")"),"")</f>
        <v/>
      </c>
      <c r="AC79" s="29" t="str">
        <f>IF(AC77&lt;&gt;"",IF(Program!AC80&lt;&gt;"","("&amp;Program!AC80&amp;")","("&amp;Program!AC$3&amp;")"),"")</f>
        <v/>
      </c>
      <c r="AD79" s="29" t="str">
        <f>IF(AD77&lt;&gt;"",IF(Program!AD80&lt;&gt;"","("&amp;Program!AD80&amp;")","("&amp;Program!AD$3&amp;")"),"")</f>
        <v/>
      </c>
      <c r="AE79" s="29" t="str">
        <f>IF(AE77&lt;&gt;"",IF(Program!AE80&lt;&gt;"","("&amp;Program!AE80&amp;")","("&amp;Program!AE$3&amp;")"),"")</f>
        <v/>
      </c>
      <c r="AF79" s="29" t="str">
        <f>IF(AF77&lt;&gt;"",IF(Program!AF80&lt;&gt;"","("&amp;Program!AF80&amp;")","("&amp;Program!AF$3&amp;")"),"")</f>
        <v/>
      </c>
      <c r="AG79" s="29" t="str">
        <f>IF(AG77&lt;&gt;"",IF(Program!AG80&lt;&gt;"","("&amp;Program!AG80&amp;")","("&amp;Program!AG$3&amp;")"),"")</f>
        <v/>
      </c>
      <c r="AH79" s="29" t="str">
        <f>IF(AH77&lt;&gt;"",IF(Program!AH80&lt;&gt;"","("&amp;Program!AH80&amp;")","("&amp;Program!AH$3&amp;")"),"")</f>
        <v/>
      </c>
      <c r="AI79" s="29" t="str">
        <f>IF(AI77&lt;&gt;"",IF(Program!AI80&lt;&gt;"","("&amp;Program!AI80&amp;")","("&amp;Program!AI$3&amp;")"),"")</f>
        <v/>
      </c>
      <c r="AJ79" s="29" t="str">
        <f>IF(AJ77&lt;&gt;"",IF(Program!AJ80&lt;&gt;"","("&amp;Program!AJ80&amp;")","("&amp;Program!AJ$3&amp;")"),"")</f>
        <v/>
      </c>
      <c r="AK79" s="29" t="str">
        <f>IF(AK77&lt;&gt;"",IF(Program!AK80&lt;&gt;"","("&amp;Program!AK80&amp;")","("&amp;Program!AK$3&amp;")"),"")</f>
        <v/>
      </c>
      <c r="AL79" s="29" t="str">
        <f>IF(AL77&lt;&gt;"",IF(Program!AL80&lt;&gt;"","("&amp;Program!AL80&amp;")","("&amp;Program!AL$3&amp;")"),"")</f>
        <v/>
      </c>
      <c r="AM79" s="29" t="str">
        <f>IF(AM77&lt;&gt;"",IF(Program!AM80&lt;&gt;"","("&amp;Program!AM80&amp;")","("&amp;Program!AM$3&amp;")"),"")</f>
        <v/>
      </c>
      <c r="AN79" s="29" t="str">
        <f>IF(AN77&lt;&gt;"",IF(Program!AN80&lt;&gt;"","("&amp;Program!AN80&amp;")","("&amp;Program!AN$3&amp;")"),"")</f>
        <v/>
      </c>
      <c r="AO79" s="29" t="str">
        <f>IF(AO77&lt;&gt;"",IF(Program!AO80&lt;&gt;"","("&amp;Program!AO80&amp;")","("&amp;Program!AO$3&amp;")"),"")</f>
        <v/>
      </c>
      <c r="AP79" s="29" t="str">
        <f>IF(AP77&lt;&gt;"",IF(Program!AP80&lt;&gt;"","("&amp;Program!AP80&amp;")","("&amp;Program!AP$3&amp;")"),"")</f>
        <v/>
      </c>
      <c r="AQ79" s="29" t="str">
        <f>IF(AQ77&lt;&gt;"",IF(Program!AQ80&lt;&gt;"","("&amp;Program!AQ80&amp;")","("&amp;Program!AQ$3&amp;")"),"")</f>
        <v/>
      </c>
      <c r="AR79" s="29" t="str">
        <f>IF(AR77&lt;&gt;"",IF(Program!AR80&lt;&gt;"","("&amp;Program!AR80&amp;")","("&amp;Program!AR$3&amp;")"),"")</f>
        <v/>
      </c>
      <c r="AS79" s="29" t="str">
        <f>IF(AS77&lt;&gt;"",IF(Program!AS80&lt;&gt;"","("&amp;Program!AS80&amp;")","("&amp;Program!AS$3&amp;")"),"")</f>
        <v/>
      </c>
      <c r="AT79" s="29" t="str">
        <f>IF(AT77&lt;&gt;"",IF(Program!AT80&lt;&gt;"","("&amp;Program!AT80&amp;")","("&amp;Program!AT$3&amp;")"),"")</f>
        <v/>
      </c>
      <c r="AU79" s="29" t="str">
        <f>IF(AU77&lt;&gt;"",IF(Program!AU80&lt;&gt;"","("&amp;Program!AU80&amp;")","("&amp;Program!AU$3&amp;")"),"")</f>
        <v/>
      </c>
      <c r="AV79" s="29" t="str">
        <f>IF(AV77&lt;&gt;"",IF(Program!AV80&lt;&gt;"","("&amp;Program!AV80&amp;")","("&amp;Program!AV$3&amp;")"),"")</f>
        <v/>
      </c>
      <c r="AW79" s="29" t="str">
        <f>IF(AW77&lt;&gt;"",IF(Program!AW80&lt;&gt;"","("&amp;Program!AW80&amp;")","("&amp;Program!AW$3&amp;")"),"")</f>
        <v/>
      </c>
      <c r="AX79" s="29" t="str">
        <f>IF(AX77&lt;&gt;"",IF(Program!AX80&lt;&gt;"","("&amp;Program!AX80&amp;")","("&amp;Program!AX$3&amp;")"),"")</f>
        <v/>
      </c>
      <c r="AY79" s="29" t="str">
        <f>IF(AY77&lt;&gt;"",IF(Program!AY80&lt;&gt;"","("&amp;Program!AY80&amp;")","("&amp;Program!AY$3&amp;")"),"")</f>
        <v/>
      </c>
      <c r="AZ79" s="29" t="str">
        <f>IF(AZ77&lt;&gt;"",IF(Program!AZ80&lt;&gt;"","("&amp;Program!AZ80&amp;")","("&amp;Program!AZ$3&amp;")"),"")</f>
        <v/>
      </c>
      <c r="BA79" s="29" t="str">
        <f>IF(BA77&lt;&gt;"",IF(Program!BA80&lt;&gt;"","("&amp;Program!BA80&amp;")","("&amp;Program!BA$3&amp;")"),"")</f>
        <v/>
      </c>
      <c r="BB79" s="29" t="str">
        <f>IF(BB77&lt;&gt;"",IF(Program!BB80&lt;&gt;"","("&amp;Program!BB80&amp;")","("&amp;Program!BB$3&amp;")"),"")</f>
        <v/>
      </c>
      <c r="BC79" s="29" t="str">
        <f>IF(BC77&lt;&gt;"",IF(Program!BC80&lt;&gt;"","("&amp;Program!BC80&amp;")","("&amp;Program!BC$3&amp;")"),"")</f>
        <v/>
      </c>
      <c r="BD79" s="29" t="str">
        <f>IF(BD77&lt;&gt;"",IF(Program!BD80&lt;&gt;"","("&amp;Program!BD80&amp;")","("&amp;Program!BD$3&amp;")"),"")</f>
        <v/>
      </c>
      <c r="BE79" s="29" t="str">
        <f>IF(BE77&lt;&gt;"",IF(Program!BE80&lt;&gt;"","("&amp;Program!BE80&amp;")","("&amp;Program!BE$3&amp;")"),"")</f>
        <v/>
      </c>
      <c r="BG79" t="str">
        <f t="shared" ref="BG79:BG80" si="114">CONCATENATE(AR79,AR81,AS79,AS81,AT79,AT81,AU79,AU81,AV79,AV81,AW79,AW81,AX79,AX81,AY79,AY81,AZ79,AZ81,BA79,BA81,BB79,BB81,BC79,BC81,BD79,BD81,BE79,BE81)</f>
        <v/>
      </c>
    </row>
    <row r="80" spans="1:59">
      <c r="A80" s="394"/>
      <c r="B80" s="5">
        <v>0.83333333333333304</v>
      </c>
      <c r="C80" s="6" t="str">
        <f t="shared" ref="C80:C124" si="115">CONCATENATE(BF80,BG80)</f>
        <v/>
      </c>
      <c r="D80" s="9" t="str">
        <f>IF(IFERROR(SEARCH(Kişisel!$A$1,Program!D82),FALSE),D$2&amp;"-"&amp;Program!D81&amp;"/ ","")</f>
        <v/>
      </c>
      <c r="E80" s="9" t="str">
        <f>IF(IFERROR(SEARCH(Kişisel!$A$1,Program!E82),FALSE),E$2&amp;"-"&amp;Program!E81&amp;"/ ","")</f>
        <v/>
      </c>
      <c r="F80" s="9" t="str">
        <f>IF(IFERROR(SEARCH(Kişisel!$A$1,Program!F82),FALSE),F$2&amp;"-"&amp;Program!F81&amp;"/ ","")</f>
        <v/>
      </c>
      <c r="G80" s="9" t="str">
        <f>IF(IFERROR(SEARCH(Kişisel!$A$1,Program!G82),FALSE),G$2&amp;"-"&amp;Program!G81&amp;"/ ","")</f>
        <v/>
      </c>
      <c r="H80" s="9" t="str">
        <f>IF(IFERROR(SEARCH(Kişisel!$A$1,Program!H82),FALSE),H$2&amp;"-"&amp;Program!H81&amp;"/ ","")</f>
        <v/>
      </c>
      <c r="I80" s="9" t="str">
        <f>IF(IFERROR(SEARCH(Kişisel!$A$1,Program!I82),FALSE),I$2&amp;"-"&amp;Program!I81&amp;"/ ","")</f>
        <v/>
      </c>
      <c r="J80" s="9" t="str">
        <f>IF(IFERROR(SEARCH(Kişisel!$A$1,Program!J82),FALSE),J$2&amp;"-"&amp;Program!J81&amp;"/ ","")</f>
        <v/>
      </c>
      <c r="K80" s="9" t="str">
        <f>IF(IFERROR(SEARCH(Kişisel!$A$1,Program!K82),FALSE),K$2&amp;"-"&amp;Program!K81&amp;"/ ","")</f>
        <v/>
      </c>
      <c r="L80" s="9" t="str">
        <f>IF(IFERROR(SEARCH(Kişisel!$A$1,Program!L82),FALSE),L$2&amp;"-"&amp;Program!L81&amp;"/ ","")</f>
        <v/>
      </c>
      <c r="M80" s="9" t="str">
        <f>IF(IFERROR(SEARCH(Kişisel!$A$1,Program!M82),FALSE),M$2&amp;"-"&amp;Program!M81&amp;"/ ","")</f>
        <v/>
      </c>
      <c r="N80" s="9" t="str">
        <f>IF(IFERROR(SEARCH(Kişisel!$A$1,Program!N82),FALSE),N$2&amp;"-"&amp;Program!N81&amp;"/ ","")</f>
        <v/>
      </c>
      <c r="O80" s="9" t="str">
        <f>IF(IFERROR(SEARCH(Kişisel!$A$1,Program!O82),FALSE),O$2&amp;"-"&amp;Program!O81&amp;"/ ","")</f>
        <v/>
      </c>
      <c r="P80" s="9" t="str">
        <f>IF(IFERROR(SEARCH(Kişisel!$A$1,Program!P82),FALSE),P$2&amp;"-"&amp;Program!P81&amp;"/ ","")</f>
        <v/>
      </c>
      <c r="Q80" s="9" t="str">
        <f>IF(IFERROR(SEARCH(Kişisel!$A$1,Program!Q82),FALSE),Q$2&amp;"-"&amp;Program!Q81&amp;"/ ","")</f>
        <v/>
      </c>
      <c r="R80" s="9" t="str">
        <f>IF(IFERROR(SEARCH(Kişisel!$A$1,Program!R82),FALSE),R$2&amp;"-"&amp;Program!R81&amp;"/ ","")</f>
        <v/>
      </c>
      <c r="S80" s="9" t="str">
        <f>IF(IFERROR(SEARCH(Kişisel!$A$1,Program!S82),FALSE),S$2&amp;"-"&amp;Program!S81&amp;"/ ","")</f>
        <v/>
      </c>
      <c r="T80" s="9" t="str">
        <f>IF(IFERROR(SEARCH(Kişisel!$A$1,Program!T82),FALSE),T$2&amp;"-"&amp;Program!T81&amp;"/ ","")</f>
        <v/>
      </c>
      <c r="U80" s="9" t="str">
        <f>IF(IFERROR(SEARCH(Kişisel!$A$1,Program!U82),FALSE),U$2&amp;"-"&amp;Program!U81&amp;"/ ","")</f>
        <v/>
      </c>
      <c r="V80" s="9" t="str">
        <f>IF(IFERROR(SEARCH(Kişisel!$A$1,Program!V82),FALSE),V$2&amp;"-"&amp;Program!V81&amp;"/ ","")</f>
        <v/>
      </c>
      <c r="W80" s="9" t="str">
        <f>IF(IFERROR(SEARCH(Kişisel!$A$1,Program!W82),FALSE),W$2&amp;"-"&amp;Program!W81&amp;"/ ","")</f>
        <v/>
      </c>
      <c r="X80" s="9" t="str">
        <f>IF(IFERROR(SEARCH(Kişisel!$A$1,Program!X82),FALSE),X$2&amp;"-"&amp;Program!X81&amp;"/ ","")</f>
        <v/>
      </c>
      <c r="Y80" s="9" t="str">
        <f>IF(IFERROR(SEARCH(Kişisel!$A$1,Program!Y82),FALSE),Y$2&amp;"-"&amp;Program!Y81&amp;"/ ","")</f>
        <v/>
      </c>
      <c r="Z80" s="9" t="str">
        <f>IF(IFERROR(SEARCH(Kişisel!$A$1,Program!Z82),FALSE),Z$2&amp;"-"&amp;Program!Z81&amp;"/ ","")</f>
        <v/>
      </c>
      <c r="AA80" s="9" t="str">
        <f>IF(IFERROR(SEARCH(Kişisel!$A$1,Program!AA82),FALSE),AA$2&amp;"-"&amp;Program!AA81&amp;"/ ","")</f>
        <v/>
      </c>
      <c r="AB80" s="9" t="str">
        <f>IF(IFERROR(SEARCH(Kişisel!$A$1,Program!AB82),FALSE),AB$2&amp;"-"&amp;Program!AB81&amp;"/ ","")</f>
        <v/>
      </c>
      <c r="AC80" s="9" t="str">
        <f>IF(IFERROR(SEARCH(Kişisel!$A$1,Program!AC82),FALSE),AC$2&amp;"-"&amp;Program!AC81&amp;"/ ","")</f>
        <v/>
      </c>
      <c r="AD80" s="9" t="str">
        <f>IF(IFERROR(SEARCH(Kişisel!$A$1,Program!AD82),FALSE),AD$2&amp;"-"&amp;Program!AD81&amp;"/ ","")</f>
        <v/>
      </c>
      <c r="AE80" s="9" t="str">
        <f>IF(IFERROR(SEARCH(Kişisel!$A$1,Program!AE82),FALSE),AE$2&amp;"-"&amp;Program!AE81&amp;"/ ","")</f>
        <v/>
      </c>
      <c r="AF80" s="9" t="str">
        <f>IF(IFERROR(SEARCH(Kişisel!$A$1,Program!AF82),FALSE),AF$2&amp;"-"&amp;Program!AF81&amp;"/ ","")</f>
        <v/>
      </c>
      <c r="AG80" s="9" t="str">
        <f>IF(IFERROR(SEARCH(Kişisel!$A$1,Program!AG82),FALSE),AG$2&amp;"-"&amp;Program!AG81&amp;"/ ","")</f>
        <v/>
      </c>
      <c r="AH80" s="9" t="str">
        <f>IF(IFERROR(SEARCH(Kişisel!$A$1,Program!AH82),FALSE),AH$2&amp;"-"&amp;Program!AH81&amp;"/ ","")</f>
        <v/>
      </c>
      <c r="AI80" s="9" t="str">
        <f>IF(IFERROR(SEARCH(Kişisel!$A$1,Program!AI82),FALSE),AI$2&amp;"-"&amp;Program!AI81&amp;"/ ","")</f>
        <v/>
      </c>
      <c r="AJ80" s="9" t="str">
        <f>IF(IFERROR(SEARCH(Kişisel!$A$1,Program!AJ82),FALSE),AJ$2&amp;"-"&amp;Program!AJ81&amp;"/ ","")</f>
        <v/>
      </c>
      <c r="AK80" s="9" t="str">
        <f>IF(IFERROR(SEARCH(Kişisel!$A$1,Program!AK82),FALSE),AK$2&amp;"-"&amp;Program!AK81&amp;"/ ","")</f>
        <v/>
      </c>
      <c r="AL80" s="9" t="str">
        <f>IF(IFERROR(SEARCH(Kişisel!$A$1,Program!AL82),FALSE),AL$2&amp;"-"&amp;Program!AL81&amp;"/ ","")</f>
        <v/>
      </c>
      <c r="AM80" s="9" t="str">
        <f>IF(IFERROR(SEARCH(Kişisel!$A$1,Program!AM82),FALSE),AM$2&amp;"-"&amp;Program!AM81&amp;"/ ","")</f>
        <v/>
      </c>
      <c r="AN80" s="9" t="str">
        <f>IF(IFERROR(SEARCH(Kişisel!$A$1,Program!AN82),FALSE),AN$2&amp;"-"&amp;Program!AN81&amp;"/ ","")</f>
        <v/>
      </c>
      <c r="AO80" s="9" t="str">
        <f>IF(IFERROR(SEARCH(Kişisel!$A$1,Program!AO82),FALSE),AO$2&amp;"-"&amp;Program!AO81&amp;"/ ","")</f>
        <v/>
      </c>
      <c r="AP80" s="9" t="str">
        <f>IF(IFERROR(SEARCH(Kişisel!$A$1,Program!AP82),FALSE),AP$2&amp;"-"&amp;Program!AP81&amp;"/ ","")</f>
        <v/>
      </c>
      <c r="AQ80" s="9" t="str">
        <f>IF(IFERROR(SEARCH(Kişisel!$A$1,Program!AQ82),FALSE),AQ$2&amp;"-"&amp;Program!AQ81&amp;"/ ","")</f>
        <v/>
      </c>
      <c r="AR80" s="9" t="str">
        <f>IF(IFERROR(SEARCH(Kişisel!$A$1,Program!AR82),FALSE),AR$2&amp;"-"&amp;Program!AR81&amp;"/ ","")</f>
        <v/>
      </c>
      <c r="AS80" s="9" t="str">
        <f>IF(IFERROR(SEARCH(Kişisel!$A$1,Program!AS82),FALSE),AS$2&amp;"-"&amp;Program!AS81&amp;"/ ","")</f>
        <v/>
      </c>
      <c r="AT80" s="9" t="str">
        <f>IF(IFERROR(SEARCH(Kişisel!$A$1,Program!AT82),FALSE),AT$2&amp;"-"&amp;Program!AT81&amp;"/ ","")</f>
        <v/>
      </c>
      <c r="AU80" s="9" t="str">
        <f>IF(IFERROR(SEARCH(Kişisel!$A$1,Program!AU82),FALSE),AU$2&amp;"-"&amp;Program!AU81&amp;"/ ","")</f>
        <v/>
      </c>
      <c r="AV80" s="9" t="str">
        <f>IF(IFERROR(SEARCH(Kişisel!$A$1,Program!AV82),FALSE),AV$2&amp;"-"&amp;Program!AV81&amp;"/ ","")</f>
        <v/>
      </c>
      <c r="AW80" s="9" t="str">
        <f>IF(IFERROR(SEARCH(Kişisel!$A$1,Program!AW82),FALSE),AW$2&amp;"-"&amp;Program!AW81&amp;"/ ","")</f>
        <v/>
      </c>
      <c r="AX80" s="9" t="str">
        <f>IF(IFERROR(SEARCH(Kişisel!$A$1,Program!AX82),FALSE),AX$2&amp;"-"&amp;Program!AX81&amp;"/ ","")</f>
        <v/>
      </c>
      <c r="AY80" s="9" t="str">
        <f>IF(IFERROR(SEARCH(Kişisel!$A$1,Program!AY82),FALSE),AY$2&amp;"-"&amp;Program!AY81&amp;"/ ","")</f>
        <v/>
      </c>
      <c r="AZ80" s="9" t="str">
        <f>IF(IFERROR(SEARCH(Kişisel!$A$1,Program!AZ82),FALSE),AZ$2&amp;"-"&amp;Program!AZ81&amp;"/ ","")</f>
        <v/>
      </c>
      <c r="BA80" s="9" t="str">
        <f>IF(IFERROR(SEARCH(Kişisel!$A$1,Program!BA82),FALSE),BA$2&amp;"-"&amp;Program!BA81&amp;"/ ","")</f>
        <v/>
      </c>
      <c r="BB80" s="9" t="str">
        <f>IF(IFERROR(SEARCH(Kişisel!$A$1,Program!BB82),FALSE),BB$2&amp;"-"&amp;Program!BB81&amp;"/ ","")</f>
        <v/>
      </c>
      <c r="BC80" s="9" t="str">
        <f>IF(IFERROR(SEARCH(Kişisel!$A$1,Program!BC82),FALSE),BC$2&amp;"-"&amp;Program!BC81&amp;"/ ","")</f>
        <v/>
      </c>
      <c r="BD80" s="9" t="str">
        <f>IF(IFERROR(SEARCH(Kişisel!$A$1,Program!BD82),FALSE),BD$2&amp;"-"&amp;Program!BD81&amp;"/ ","")</f>
        <v/>
      </c>
      <c r="BE80" s="9" t="str">
        <f>IF(IFERROR(SEARCH(Kişisel!$A$1,Program!BE82),FALSE),BE$2&amp;"-"&amp;Program!BE81&amp;"/ ","")</f>
        <v/>
      </c>
      <c r="BF80" t="str">
        <f t="shared" ref="BF80" si="116">CONCATENATE(D80,D82,E80,E82,F80,F82,G80,G82,H80,H82,I80,I82,J80,J82,K80,K82,L80,L82,M80,M82,N80,N82,O80,O82,P80,P82,Q80,Q82,R80,R82,S80,S82,T80,T82,U80,U82,V80,V82,W80,W82,X80,X82,Y80,Y82,Z80,Z82,AA80,AA82,AB80,AB82,AC80,AC82,AD80,AD82,AE80,AE82,AF80,AF82,AG80,AG82,AH80,AH82,AI80,AI82,AJ80,AJ82,AK80,AK82,AL80,AL82,AM80,AM82,AN80,AN82,AO80,AO82,AP80,AP82,AQ80,AQ82)</f>
        <v/>
      </c>
      <c r="BG80" t="str">
        <f t="shared" si="114"/>
        <v/>
      </c>
    </row>
    <row r="81" spans="1:59">
      <c r="A81" s="394"/>
      <c r="B81" s="5"/>
      <c r="C81" s="6" t="str">
        <f t="shared" si="115"/>
        <v/>
      </c>
      <c r="D81" t="str">
        <f>IF(AND(Program!D81&lt;&gt;"",OR(Kişisel!$C$1=Program!D83,AND(Program!D83="",Program!D$3=Kişisel!$C$1))),CONCATENATE(D$2,"-",Program!D81," "),"")</f>
        <v/>
      </c>
      <c r="E81" t="str">
        <f>IF(AND(Program!E81&lt;&gt;"",OR(Kişisel!$C$1=Program!E83,AND(Program!E83="",Program!E$3=Kişisel!$C$1))),CONCATENATE(E$2,"-",Program!E81," "),"")</f>
        <v/>
      </c>
      <c r="F81" t="str">
        <f>IF(AND(Program!F81&lt;&gt;"",OR(Kişisel!$C$1=Program!F83,AND(Program!F83="",Program!F$3=Kişisel!$C$1))),CONCATENATE(F$2,"-",Program!F81," "),"")</f>
        <v/>
      </c>
      <c r="G81" t="str">
        <f>IF(AND(Program!G81&lt;&gt;"",OR(Kişisel!$C$1=Program!G83,AND(Program!G83="",Program!G$3=Kişisel!$C$1))),CONCATENATE(G$2,"-",Program!G81," "),"")</f>
        <v/>
      </c>
      <c r="H81" t="str">
        <f>IF(AND(Program!H81&lt;&gt;"",OR(Kişisel!$C$1=Program!H83,AND(Program!H83="",Program!H$3=Kişisel!$C$1))),CONCATENATE(H$2,"-",Program!H81," "),"")</f>
        <v/>
      </c>
      <c r="I81" t="str">
        <f>IF(AND(Program!I81&lt;&gt;"",OR(Kişisel!$C$1=Program!I83,AND(Program!I83="",Program!I$3=Kişisel!$C$1))),CONCATENATE(I$2,"-",Program!I81," "),"")</f>
        <v/>
      </c>
      <c r="J81" t="str">
        <f>IF(AND(Program!J81&lt;&gt;"",OR(Kişisel!$C$1=Program!J83,AND(Program!J83="",Program!J$3=Kişisel!$C$1))),CONCATENATE(J$2,"-",Program!J81," "),"")</f>
        <v/>
      </c>
      <c r="K81" t="str">
        <f>IF(AND(Program!K81&lt;&gt;"",OR(Kişisel!$C$1=Program!K83,AND(Program!K83="",Program!K$3=Kişisel!$C$1))),CONCATENATE(K$2,"-",Program!K81," "),"")</f>
        <v/>
      </c>
      <c r="L81" t="str">
        <f>IF(AND(Program!L81&lt;&gt;"",OR(Kişisel!$C$1=Program!L83,AND(Program!L83="",Program!L$3=Kişisel!$C$1))),CONCATENATE(L$2,"-",Program!L81," "),"")</f>
        <v/>
      </c>
      <c r="M81" t="str">
        <f>IF(AND(Program!M81&lt;&gt;"",OR(Kişisel!$C$1=Program!M83,AND(Program!M83="",Program!M$3=Kişisel!$C$1))),CONCATENATE(M$2,"-",Program!M81," "),"")</f>
        <v/>
      </c>
      <c r="N81" t="str">
        <f>IF(AND(Program!N81&lt;&gt;"",OR(Kişisel!$C$1=Program!N83,AND(Program!N83="",Program!N$3=Kişisel!$C$1))),CONCATENATE(N$2,"-",Program!N81," "),"")</f>
        <v/>
      </c>
      <c r="O81" t="str">
        <f>IF(AND(Program!O81&lt;&gt;"",OR(Kişisel!$C$1=Program!O83,AND(Program!O83="",Program!O$3=Kişisel!$C$1))),CONCATENATE(O$2,"-",Program!O81," "),"")</f>
        <v/>
      </c>
      <c r="P81" t="str">
        <f>IF(AND(Program!P81&lt;&gt;"",OR(Kişisel!$C$1=Program!P83,AND(Program!P83="",Program!P$3=Kişisel!$C$1))),CONCATENATE(P$2,"-",Program!P81," "),"")</f>
        <v/>
      </c>
      <c r="Q81" t="str">
        <f>IF(AND(Program!Q81&lt;&gt;"",OR(Kişisel!$C$1=Program!Q83,AND(Program!Q83="",Program!Q$3=Kişisel!$C$1))),CONCATENATE(Q$2,"-",Program!Q81," "),"")</f>
        <v/>
      </c>
      <c r="R81" t="str">
        <f>IF(AND(Program!R81&lt;&gt;"",OR(Kişisel!$C$1=Program!R83,AND(Program!R83="",Program!R$3=Kişisel!$C$1))),CONCATENATE(R$2,"-",Program!R81," "),"")</f>
        <v/>
      </c>
      <c r="S81" t="str">
        <f>IF(AND(Program!S81&lt;&gt;"",OR(Kişisel!$C$1=Program!S83,AND(Program!S83="",Program!S$3=Kişisel!$C$1))),CONCATENATE(S$2,"-",Program!S81," "),"")</f>
        <v/>
      </c>
      <c r="T81" t="str">
        <f>IF(AND(Program!T81&lt;&gt;"",OR(Kişisel!$C$1=Program!T83,AND(Program!T83="",Program!T$3=Kişisel!$C$1))),CONCATENATE(T$2,"-",Program!T81," "),"")</f>
        <v/>
      </c>
      <c r="U81" t="str">
        <f>IF(AND(Program!U81&lt;&gt;"",OR(Kişisel!$C$1=Program!U83,AND(Program!U83="",Program!U$3=Kişisel!$C$1))),CONCATENATE(U$2,"-",Program!U81," "),"")</f>
        <v/>
      </c>
      <c r="V81" t="str">
        <f>IF(AND(Program!V81&lt;&gt;"",OR(Kişisel!$C$1=Program!V83,AND(Program!V83="",Program!V$3=Kişisel!$C$1))),CONCATENATE(V$2,"-",Program!V81," "),"")</f>
        <v/>
      </c>
      <c r="W81" t="str">
        <f>IF(AND(Program!W81&lt;&gt;"",OR(Kişisel!$C$1=Program!W83,AND(Program!W83="",Program!W$3=Kişisel!$C$1))),CONCATENATE(W$2,"-",Program!W81," "),"")</f>
        <v/>
      </c>
      <c r="X81" t="str">
        <f>IF(AND(Program!X81&lt;&gt;"",OR(Kişisel!$C$1=Program!X83,AND(Program!X83="",Program!X$3=Kişisel!$C$1))),CONCATENATE(X$2,"-",Program!X81," "),"")</f>
        <v/>
      </c>
      <c r="Y81" t="str">
        <f>IF(AND(Program!Y81&lt;&gt;"",OR(Kişisel!$C$1=Program!Y83,AND(Program!Y83="",Program!Y$3=Kişisel!$C$1))),CONCATENATE(Y$2,"-",Program!Y81," "),"")</f>
        <v/>
      </c>
      <c r="Z81" t="str">
        <f>IF(AND(Program!Z81&lt;&gt;"",OR(Kişisel!$C$1=Program!Z83,AND(Program!Z83="",Program!Z$3=Kişisel!$C$1))),CONCATENATE(Z$2,"-",Program!Z81," "),"")</f>
        <v/>
      </c>
      <c r="AA81" t="str">
        <f>IF(AND(Program!AA81&lt;&gt;"",OR(Kişisel!$C$1=Program!AA83,AND(Program!AA83="",Program!AA$3=Kişisel!$C$1))),CONCATENATE(AA$2,"-",Program!AA81," "),"")</f>
        <v/>
      </c>
      <c r="AB81" t="str">
        <f>IF(AND(Program!AB81&lt;&gt;"",OR(Kişisel!$C$1=Program!AB83,AND(Program!AB83="",Program!AB$3=Kişisel!$C$1))),CONCATENATE(AB$2,"-",Program!AB81," "),"")</f>
        <v/>
      </c>
      <c r="AC81" t="str">
        <f>IF(AND(Program!AC81&lt;&gt;"",OR(Kişisel!$C$1=Program!AC83,AND(Program!AC83="",Program!AC$3=Kişisel!$C$1))),CONCATENATE(AC$2,"-",Program!AC81," "),"")</f>
        <v/>
      </c>
      <c r="AD81" t="str">
        <f>IF(AND(Program!AD81&lt;&gt;"",OR(Kişisel!$C$1=Program!AD83,AND(Program!AD83="",Program!AD$3=Kişisel!$C$1))),CONCATENATE(AD$2,"-",Program!AD81," "),"")</f>
        <v/>
      </c>
      <c r="AE81" t="str">
        <f>IF(AND(Program!AE81&lt;&gt;"",OR(Kişisel!$C$1=Program!AE83,AND(Program!AE83="",Program!AE$3=Kişisel!$C$1))),CONCATENATE(AE$2,"-",Program!AE81," "),"")</f>
        <v/>
      </c>
      <c r="AF81" t="str">
        <f>IF(AND(Program!AF81&lt;&gt;"",OR(Kişisel!$C$1=Program!AF83,AND(Program!AF83="",Program!AF$3=Kişisel!$C$1))),CONCATENATE(AF$2,"-",Program!AF81," "),"")</f>
        <v/>
      </c>
      <c r="AG81" t="str">
        <f>IF(AND(Program!AG81&lt;&gt;"",OR(Kişisel!$C$1=Program!AG83,AND(Program!AG83="",Program!AG$3=Kişisel!$C$1))),CONCATENATE(AG$2,"-",Program!AG81," "),"")</f>
        <v/>
      </c>
      <c r="AH81" t="str">
        <f>IF(AND(Program!AH81&lt;&gt;"",OR(Kişisel!$C$1=Program!AH83,AND(Program!AH83="",Program!AH$3=Kişisel!$C$1))),CONCATENATE(AH$2,"-",Program!AH81," "),"")</f>
        <v/>
      </c>
      <c r="AI81" t="str">
        <f>IF(AND(Program!AI81&lt;&gt;"",OR(Kişisel!$C$1=Program!AI83,AND(Program!AI83="",Program!AI$3=Kişisel!$C$1))),CONCATENATE(AI$2,"-",Program!AI81," "),"")</f>
        <v/>
      </c>
      <c r="AJ81" t="str">
        <f>IF(AND(Program!AJ81&lt;&gt;"",OR(Kişisel!$C$1=Program!AJ83,AND(Program!AJ83="",Program!AJ$3=Kişisel!$C$1))),CONCATENATE(AJ$2,"-",Program!AJ81," "),"")</f>
        <v/>
      </c>
      <c r="AK81" t="str">
        <f>IF(AND(Program!AK81&lt;&gt;"",OR(Kişisel!$C$1=Program!AK83,AND(Program!AK83="",Program!AK$3=Kişisel!$C$1))),CONCATENATE(AK$2,"-",Program!AK81," "),"")</f>
        <v/>
      </c>
      <c r="AL81" t="str">
        <f>IF(AND(Program!AL81&lt;&gt;"",OR(Kişisel!$C$1=Program!AL83,AND(Program!AL83="",Program!AL$3=Kişisel!$C$1))),CONCATENATE(AL$2,"-",Program!AL81," "),"")</f>
        <v/>
      </c>
      <c r="AM81" t="str">
        <f>IF(AND(Program!AM81&lt;&gt;"",OR(Kişisel!$C$1=Program!AM83,AND(Program!AM83="",Program!AM$3=Kişisel!$C$1))),CONCATENATE(AM$2,"-",Program!AM81," "),"")</f>
        <v/>
      </c>
      <c r="AN81" t="str">
        <f>IF(AND(Program!AN81&lt;&gt;"",OR(Kişisel!$C$1=Program!AN83,AND(Program!AN83="",Program!AN$3=Kişisel!$C$1))),CONCATENATE(AN$2,"-",Program!AN81," "),"")</f>
        <v/>
      </c>
      <c r="AO81" t="str">
        <f>IF(AND(Program!AO81&lt;&gt;"",OR(Kişisel!$C$1=Program!AO83,AND(Program!AO83="",Program!AO$3=Kişisel!$C$1))),CONCATENATE(AO$2,"-",Program!AO81," "),"")</f>
        <v/>
      </c>
      <c r="AP81" t="str">
        <f>IF(AND(Program!AP81&lt;&gt;"",OR(Kişisel!$C$1=Program!AP83,AND(Program!AP83="",Program!AP$3=Kişisel!$C$1))),CONCATENATE(AP$2,"-",Program!AP81," "),"")</f>
        <v/>
      </c>
      <c r="AQ81" t="str">
        <f>IF(AND(Program!AQ81&lt;&gt;"",OR(Kişisel!$C$1=Program!AQ83,AND(Program!AQ83="",Program!AQ$3=Kişisel!$C$1))),CONCATENATE(AQ$2,"-",Program!AQ81," "),"")</f>
        <v/>
      </c>
      <c r="AR81" t="str">
        <f>IF(AND(Program!AR81&lt;&gt;"",OR(Kişisel!$C$1=Program!AR83,AND(Program!AR83="",Program!AR$3=Kişisel!$C$1))),CONCATENATE(AR$2,"-",Program!AR81," "),"")</f>
        <v/>
      </c>
      <c r="AS81" t="str">
        <f>IF(AND(Program!AS81&lt;&gt;"",OR(Kişisel!$C$1=Program!AS83,AND(Program!AS83="",Program!AS$3=Kişisel!$C$1))),CONCATENATE(AS$2,"-",Program!AS81," "),"")</f>
        <v/>
      </c>
      <c r="AT81" t="str">
        <f>IF(AND(Program!AT81&lt;&gt;"",OR(Kişisel!$C$1=Program!AT83,AND(Program!AT83="",Program!AT$3=Kişisel!$C$1))),CONCATENATE(AT$2,"-",Program!AT81," "),"")</f>
        <v/>
      </c>
      <c r="AU81" t="str">
        <f>IF(AND(Program!AU81&lt;&gt;"",OR(Kişisel!$C$1=Program!AU83,AND(Program!AU83="",Program!AU$3=Kişisel!$C$1))),CONCATENATE(AU$2,"-",Program!AU81," "),"")</f>
        <v/>
      </c>
      <c r="AV81" t="str">
        <f>IF(AND(Program!AV81&lt;&gt;"",OR(Kişisel!$C$1=Program!AV83,AND(Program!AV83="",Program!AV$3=Kişisel!$C$1))),CONCATENATE(AV$2,"-",Program!AV81," "),"")</f>
        <v/>
      </c>
      <c r="AW81" t="str">
        <f>IF(AND(Program!AW81&lt;&gt;"",OR(Kişisel!$C$1=Program!AW83,AND(Program!AW83="",Program!AW$3=Kişisel!$C$1))),CONCATENATE(AW$2,"-",Program!AW81," "),"")</f>
        <v/>
      </c>
      <c r="AX81" t="str">
        <f>IF(AND(Program!AX81&lt;&gt;"",OR(Kişisel!$C$1=Program!AX83,AND(Program!AX83="",Program!AX$3=Kişisel!$C$1))),CONCATENATE(AX$2,"-",Program!AX81," "),"")</f>
        <v/>
      </c>
      <c r="AY81" t="str">
        <f>IF(AND(Program!AY81&lt;&gt;"",OR(Kişisel!$C$1=Program!AY83,AND(Program!AY83="",Program!AY$3=Kişisel!$C$1))),CONCATENATE(AY$2,"-",Program!AY81," "),"")</f>
        <v/>
      </c>
      <c r="AZ81" t="str">
        <f>IF(AND(Program!AZ81&lt;&gt;"",OR(Kişisel!$C$1=Program!AZ83,AND(Program!AZ83="",Program!AZ$3=Kişisel!$C$1))),CONCATENATE(AZ$2,"-",Program!AZ81," "),"")</f>
        <v/>
      </c>
      <c r="BA81" t="str">
        <f>IF(AND(Program!BA81&lt;&gt;"",OR(Kişisel!$C$1=Program!BA83,AND(Program!BA83="",Program!BA$3=Kişisel!$C$1))),CONCATENATE(BA$2,"-",Program!BA81," "),"")</f>
        <v/>
      </c>
      <c r="BB81" t="str">
        <f>IF(AND(Program!BB81&lt;&gt;"",OR(Kişisel!$C$1=Program!BB83,AND(Program!BB83="",Program!BB$3=Kişisel!$C$1))),CONCATENATE(BB$2,"-",Program!BB81," "),"")</f>
        <v/>
      </c>
      <c r="BC81" t="str">
        <f>IF(AND(Program!BC81&lt;&gt;"",OR(Kişisel!$C$1=Program!BC83,AND(Program!BC83="",Program!BC$3=Kişisel!$C$1))),CONCATENATE(BC$2,"-",Program!BC81," "),"")</f>
        <v/>
      </c>
      <c r="BD81" t="str">
        <f>IF(AND(Program!BD81&lt;&gt;"",OR(Kişisel!$C$1=Program!BD83,AND(Program!BD83="",Program!BD$3=Kişisel!$C$1))),CONCATENATE(BD$2,"-",Program!BD81," "),"")</f>
        <v/>
      </c>
      <c r="BE81" t="str">
        <f>IF(AND(Program!BE81&lt;&gt;"",OR(Kişisel!$C$1=Program!BE83,AND(Program!BE83="",Program!BE$3=Kişisel!$C$1))),CONCATENATE(BE$2,"-",Program!BE81," "),"")</f>
        <v/>
      </c>
      <c r="BF81" t="str">
        <f t="shared" ref="BF81" si="117">CONCATENATE(D81,E81,F81,G81,H81,I81,J81,K81,L81,M81,N81,O81,P81,Q81,R81,S81,T81,U81,V81,W81,X81,Y81,Z81,AA81,AB81,AC81,AD81,AE81,AF81,AG81,AH81,AI81,AJ81,AK81,AL81,AM81,AN81,AO81,AP81,AQ81,)</f>
        <v/>
      </c>
      <c r="BG81" t="str">
        <f t="shared" ref="BG81" si="118">CONCATENATE(AR81,AS81,AT81,AU81,AV81,AW81,AX81,AY81,AZ81,BA81,BB81,BC81,BD81,BE81,)</f>
        <v/>
      </c>
    </row>
    <row r="82" spans="1:59">
      <c r="A82" s="394"/>
      <c r="B82" s="5"/>
      <c r="D82" s="29" t="str">
        <f>IF(D80&lt;&gt;"",IF(Program!D83&lt;&gt;"","("&amp;Program!D83&amp;")","("&amp;Program!D$3&amp;")"),"")</f>
        <v/>
      </c>
      <c r="E82" s="29" t="str">
        <f>IF(E80&lt;&gt;"",IF(Program!E83&lt;&gt;"","("&amp;Program!E83&amp;")","("&amp;Program!E$3&amp;")"),"")</f>
        <v/>
      </c>
      <c r="F82" s="29" t="str">
        <f>IF(F80&lt;&gt;"",IF(Program!F83&lt;&gt;"","("&amp;Program!F83&amp;")","("&amp;Program!F$3&amp;")"),"")</f>
        <v/>
      </c>
      <c r="G82" s="29" t="str">
        <f>IF(G80&lt;&gt;"",IF(Program!G83&lt;&gt;"","("&amp;Program!G83&amp;")","("&amp;Program!G$3&amp;")"),"")</f>
        <v/>
      </c>
      <c r="H82" s="29" t="str">
        <f>IF(H80&lt;&gt;"",IF(Program!H83&lt;&gt;"","("&amp;Program!H83&amp;")","("&amp;Program!H$3&amp;")"),"")</f>
        <v/>
      </c>
      <c r="I82" s="29" t="str">
        <f>IF(I80&lt;&gt;"",IF(Program!I83&lt;&gt;"","("&amp;Program!I83&amp;")","("&amp;Program!I$3&amp;")"),"")</f>
        <v/>
      </c>
      <c r="J82" s="29" t="str">
        <f>IF(J80&lt;&gt;"",IF(Program!J83&lt;&gt;"","("&amp;Program!J83&amp;")","("&amp;Program!J$3&amp;")"),"")</f>
        <v/>
      </c>
      <c r="K82" s="29" t="str">
        <f>IF(K80&lt;&gt;"",IF(Program!K83&lt;&gt;"","("&amp;Program!K83&amp;")","("&amp;Program!K$3&amp;")"),"")</f>
        <v/>
      </c>
      <c r="L82" s="29" t="str">
        <f>IF(L80&lt;&gt;"",IF(Program!L83&lt;&gt;"","("&amp;Program!L83&amp;")","("&amp;Program!L$3&amp;")"),"")</f>
        <v/>
      </c>
      <c r="M82" s="29" t="str">
        <f>IF(M80&lt;&gt;"",IF(Program!M83&lt;&gt;"","("&amp;Program!M83&amp;")","("&amp;Program!M$3&amp;")"),"")</f>
        <v/>
      </c>
      <c r="N82" s="29" t="str">
        <f>IF(N80&lt;&gt;"",IF(Program!N83&lt;&gt;"","("&amp;Program!N83&amp;")","("&amp;Program!N$3&amp;")"),"")</f>
        <v/>
      </c>
      <c r="O82" s="29" t="str">
        <f>IF(O80&lt;&gt;"",IF(Program!O83&lt;&gt;"","("&amp;Program!O83&amp;")","("&amp;Program!O$3&amp;")"),"")</f>
        <v/>
      </c>
      <c r="P82" s="29" t="str">
        <f>IF(P80&lt;&gt;"",IF(Program!P83&lt;&gt;"","("&amp;Program!P83&amp;")","("&amp;Program!P$3&amp;")"),"")</f>
        <v/>
      </c>
      <c r="Q82" s="29" t="str">
        <f>IF(Q80&lt;&gt;"",IF(Program!Q83&lt;&gt;"","("&amp;Program!Q83&amp;")","("&amp;Program!Q$3&amp;")"),"")</f>
        <v/>
      </c>
      <c r="R82" s="29" t="str">
        <f>IF(R80&lt;&gt;"",IF(Program!R83&lt;&gt;"","("&amp;Program!R83&amp;")","("&amp;Program!R$3&amp;")"),"")</f>
        <v/>
      </c>
      <c r="S82" s="29" t="str">
        <f>IF(S80&lt;&gt;"",IF(Program!S83&lt;&gt;"","("&amp;Program!S83&amp;")","("&amp;Program!S$3&amp;")"),"")</f>
        <v/>
      </c>
      <c r="T82" s="29" t="str">
        <f>IF(T80&lt;&gt;"",IF(Program!T83&lt;&gt;"","("&amp;Program!T83&amp;")","("&amp;Program!T$3&amp;")"),"")</f>
        <v/>
      </c>
      <c r="U82" s="29" t="str">
        <f>IF(U80&lt;&gt;"",IF(Program!U83&lt;&gt;"","("&amp;Program!U83&amp;")","("&amp;Program!U$3&amp;")"),"")</f>
        <v/>
      </c>
      <c r="V82" s="29" t="str">
        <f>IF(V80&lt;&gt;"",IF(Program!V83&lt;&gt;"","("&amp;Program!V83&amp;")","("&amp;Program!V$3&amp;")"),"")</f>
        <v/>
      </c>
      <c r="W82" s="29" t="str">
        <f>IF(W80&lt;&gt;"",IF(Program!W83&lt;&gt;"","("&amp;Program!W83&amp;")","("&amp;Program!W$3&amp;")"),"")</f>
        <v/>
      </c>
      <c r="X82" s="29" t="str">
        <f>IF(X80&lt;&gt;"",IF(Program!X83&lt;&gt;"","("&amp;Program!X83&amp;")","("&amp;Program!X$3&amp;")"),"")</f>
        <v/>
      </c>
      <c r="Y82" s="29" t="str">
        <f>IF(Y80&lt;&gt;"",IF(Program!Y83&lt;&gt;"","("&amp;Program!Y83&amp;")","("&amp;Program!Y$3&amp;")"),"")</f>
        <v/>
      </c>
      <c r="Z82" s="29" t="str">
        <f>IF(Z80&lt;&gt;"",IF(Program!Z83&lt;&gt;"","("&amp;Program!Z83&amp;")","("&amp;Program!Z$3&amp;")"),"")</f>
        <v/>
      </c>
      <c r="AA82" s="29" t="str">
        <f>IF(AA80&lt;&gt;"",IF(Program!AA83&lt;&gt;"","("&amp;Program!AA83&amp;")","("&amp;Program!AA$3&amp;")"),"")</f>
        <v/>
      </c>
      <c r="AB82" s="29" t="str">
        <f>IF(AB80&lt;&gt;"",IF(Program!AB83&lt;&gt;"","("&amp;Program!AB83&amp;")","("&amp;Program!AB$3&amp;")"),"")</f>
        <v/>
      </c>
      <c r="AC82" s="29" t="str">
        <f>IF(AC80&lt;&gt;"",IF(Program!AC83&lt;&gt;"","("&amp;Program!AC83&amp;")","("&amp;Program!AC$3&amp;")"),"")</f>
        <v/>
      </c>
      <c r="AD82" s="29" t="str">
        <f>IF(AD80&lt;&gt;"",IF(Program!AD83&lt;&gt;"","("&amp;Program!AD83&amp;")","("&amp;Program!AD$3&amp;")"),"")</f>
        <v/>
      </c>
      <c r="AE82" s="29" t="str">
        <f>IF(AE80&lt;&gt;"",IF(Program!AE83&lt;&gt;"","("&amp;Program!AE83&amp;")","("&amp;Program!AE$3&amp;")"),"")</f>
        <v/>
      </c>
      <c r="AF82" s="29" t="str">
        <f>IF(AF80&lt;&gt;"",IF(Program!AF83&lt;&gt;"","("&amp;Program!AF83&amp;")","("&amp;Program!AF$3&amp;")"),"")</f>
        <v/>
      </c>
      <c r="AG82" s="29" t="str">
        <f>IF(AG80&lt;&gt;"",IF(Program!AG83&lt;&gt;"","("&amp;Program!AG83&amp;")","("&amp;Program!AG$3&amp;")"),"")</f>
        <v/>
      </c>
      <c r="AH82" s="29" t="str">
        <f>IF(AH80&lt;&gt;"",IF(Program!AH83&lt;&gt;"","("&amp;Program!AH83&amp;")","("&amp;Program!AH$3&amp;")"),"")</f>
        <v/>
      </c>
      <c r="AI82" s="29" t="str">
        <f>IF(AI80&lt;&gt;"",IF(Program!AI83&lt;&gt;"","("&amp;Program!AI83&amp;")","("&amp;Program!AI$3&amp;")"),"")</f>
        <v/>
      </c>
      <c r="AJ82" s="29" t="str">
        <f>IF(AJ80&lt;&gt;"",IF(Program!AJ83&lt;&gt;"","("&amp;Program!AJ83&amp;")","("&amp;Program!AJ$3&amp;")"),"")</f>
        <v/>
      </c>
      <c r="AK82" s="29" t="str">
        <f>IF(AK80&lt;&gt;"",IF(Program!AK83&lt;&gt;"","("&amp;Program!AK83&amp;")","("&amp;Program!AK$3&amp;")"),"")</f>
        <v/>
      </c>
      <c r="AL82" s="29" t="str">
        <f>IF(AL80&lt;&gt;"",IF(Program!AL83&lt;&gt;"","("&amp;Program!AL83&amp;")","("&amp;Program!AL$3&amp;")"),"")</f>
        <v/>
      </c>
      <c r="AM82" s="29" t="str">
        <f>IF(AM80&lt;&gt;"",IF(Program!AM83&lt;&gt;"","("&amp;Program!AM83&amp;")","("&amp;Program!AM$3&amp;")"),"")</f>
        <v/>
      </c>
      <c r="AN82" s="29" t="str">
        <f>IF(AN80&lt;&gt;"",IF(Program!AN83&lt;&gt;"","("&amp;Program!AN83&amp;")","("&amp;Program!AN$3&amp;")"),"")</f>
        <v/>
      </c>
      <c r="AO82" s="29" t="str">
        <f>IF(AO80&lt;&gt;"",IF(Program!AO83&lt;&gt;"","("&amp;Program!AO83&amp;")","("&amp;Program!AO$3&amp;")"),"")</f>
        <v/>
      </c>
      <c r="AP82" s="29" t="str">
        <f>IF(AP80&lt;&gt;"",IF(Program!AP83&lt;&gt;"","("&amp;Program!AP83&amp;")","("&amp;Program!AP$3&amp;")"),"")</f>
        <v/>
      </c>
      <c r="AQ82" s="29" t="str">
        <f>IF(AQ80&lt;&gt;"",IF(Program!AQ83&lt;&gt;"","("&amp;Program!AQ83&amp;")","("&amp;Program!AQ$3&amp;")"),"")</f>
        <v/>
      </c>
      <c r="AR82" s="29" t="str">
        <f>IF(AR80&lt;&gt;"",IF(Program!AR83&lt;&gt;"","("&amp;Program!AR83&amp;")","("&amp;Program!AR$3&amp;")"),"")</f>
        <v/>
      </c>
      <c r="AS82" s="29" t="str">
        <f>IF(AS80&lt;&gt;"",IF(Program!AS83&lt;&gt;"","("&amp;Program!AS83&amp;")","("&amp;Program!AS$3&amp;")"),"")</f>
        <v/>
      </c>
      <c r="AT82" s="29" t="str">
        <f>IF(AT80&lt;&gt;"",IF(Program!AT83&lt;&gt;"","("&amp;Program!AT83&amp;")","("&amp;Program!AT$3&amp;")"),"")</f>
        <v/>
      </c>
      <c r="AU82" s="29" t="str">
        <f>IF(AU80&lt;&gt;"",IF(Program!AU83&lt;&gt;"","("&amp;Program!AU83&amp;")","("&amp;Program!AU$3&amp;")"),"")</f>
        <v/>
      </c>
      <c r="AV82" s="29" t="str">
        <f>IF(AV80&lt;&gt;"",IF(Program!AV83&lt;&gt;"","("&amp;Program!AV83&amp;")","("&amp;Program!AV$3&amp;")"),"")</f>
        <v/>
      </c>
      <c r="AW82" s="29" t="str">
        <f>IF(AW80&lt;&gt;"",IF(Program!AW83&lt;&gt;"","("&amp;Program!AW83&amp;")","("&amp;Program!AW$3&amp;")"),"")</f>
        <v/>
      </c>
      <c r="AX82" s="29" t="str">
        <f>IF(AX80&lt;&gt;"",IF(Program!AX83&lt;&gt;"","("&amp;Program!AX83&amp;")","("&amp;Program!AX$3&amp;")"),"")</f>
        <v/>
      </c>
      <c r="AY82" s="29" t="str">
        <f>IF(AY80&lt;&gt;"",IF(Program!AY83&lt;&gt;"","("&amp;Program!AY83&amp;")","("&amp;Program!AY$3&amp;")"),"")</f>
        <v/>
      </c>
      <c r="AZ82" s="29" t="str">
        <f>IF(AZ80&lt;&gt;"",IF(Program!AZ83&lt;&gt;"","("&amp;Program!AZ83&amp;")","("&amp;Program!AZ$3&amp;")"),"")</f>
        <v/>
      </c>
      <c r="BA82" s="29" t="str">
        <f>IF(BA80&lt;&gt;"",IF(Program!BA83&lt;&gt;"","("&amp;Program!BA83&amp;")","("&amp;Program!BA$3&amp;")"),"")</f>
        <v/>
      </c>
      <c r="BB82" s="29" t="str">
        <f>IF(BB80&lt;&gt;"",IF(Program!BB83&lt;&gt;"","("&amp;Program!BB83&amp;")","("&amp;Program!BB$3&amp;")"),"")</f>
        <v/>
      </c>
      <c r="BC82" s="29" t="str">
        <f>IF(BC80&lt;&gt;"",IF(Program!BC83&lt;&gt;"","("&amp;Program!BC83&amp;")","("&amp;Program!BC$3&amp;")"),"")</f>
        <v/>
      </c>
      <c r="BD82" s="29" t="str">
        <f>IF(BD80&lt;&gt;"",IF(Program!BD83&lt;&gt;"","("&amp;Program!BD83&amp;")","("&amp;Program!BD$3&amp;")"),"")</f>
        <v/>
      </c>
      <c r="BE82" s="29" t="str">
        <f>IF(BE80&lt;&gt;"",IF(Program!BE83&lt;&gt;"","("&amp;Program!BE83&amp;")","("&amp;Program!BE$3&amp;")"),"")</f>
        <v/>
      </c>
      <c r="BG82" t="str">
        <f t="shared" ref="BG82:BG83" si="119">CONCATENATE(AR82,AR84,AS82,AS84,AT82,AT84,AU82,AU84,AV82,AV84,AW82,AW84,AX82,AX84,AY82,AY84,AZ82,AZ84,BA82,BA84,BB82,BB84,BC82,BC84,BD82,BD84,BE82,BE84)</f>
        <v/>
      </c>
    </row>
    <row r="83" spans="1:59">
      <c r="A83" s="394"/>
      <c r="B83" s="5">
        <v>0.875</v>
      </c>
      <c r="C83" s="6" t="str">
        <f t="shared" ref="C83:C127" si="120">CONCATENATE(BF83,BG83)</f>
        <v/>
      </c>
      <c r="D83" s="9" t="str">
        <f>IF(IFERROR(SEARCH(Kişisel!$A$1,Program!D85),FALSE),D$2&amp;"-"&amp;Program!D84&amp;"/ ","")</f>
        <v/>
      </c>
      <c r="E83" s="9" t="str">
        <f>IF(IFERROR(SEARCH(Kişisel!$A$1,Program!E85),FALSE),E$2&amp;"-"&amp;Program!E84&amp;"/ ","")</f>
        <v/>
      </c>
      <c r="F83" s="9" t="str">
        <f>IF(IFERROR(SEARCH(Kişisel!$A$1,Program!F85),FALSE),F$2&amp;"-"&amp;Program!F84&amp;"/ ","")</f>
        <v/>
      </c>
      <c r="G83" s="9" t="str">
        <f>IF(IFERROR(SEARCH(Kişisel!$A$1,Program!G85),FALSE),G$2&amp;"-"&amp;Program!G84&amp;"/ ","")</f>
        <v/>
      </c>
      <c r="H83" s="9" t="str">
        <f>IF(IFERROR(SEARCH(Kişisel!$A$1,Program!H85),FALSE),H$2&amp;"-"&amp;Program!H84&amp;"/ ","")</f>
        <v/>
      </c>
      <c r="I83" s="9" t="str">
        <f>IF(IFERROR(SEARCH(Kişisel!$A$1,Program!I85),FALSE),I$2&amp;"-"&amp;Program!I84&amp;"/ ","")</f>
        <v/>
      </c>
      <c r="J83" s="9" t="str">
        <f>IF(IFERROR(SEARCH(Kişisel!$A$1,Program!J85),FALSE),J$2&amp;"-"&amp;Program!J84&amp;"/ ","")</f>
        <v/>
      </c>
      <c r="K83" s="9" t="str">
        <f>IF(IFERROR(SEARCH(Kişisel!$A$1,Program!K85),FALSE),K$2&amp;"-"&amp;Program!K84&amp;"/ ","")</f>
        <v/>
      </c>
      <c r="L83" s="9" t="str">
        <f>IF(IFERROR(SEARCH(Kişisel!$A$1,Program!L85),FALSE),L$2&amp;"-"&amp;Program!L84&amp;"/ ","")</f>
        <v/>
      </c>
      <c r="M83" s="9" t="str">
        <f>IF(IFERROR(SEARCH(Kişisel!$A$1,Program!M85),FALSE),M$2&amp;"-"&amp;Program!M84&amp;"/ ","")</f>
        <v/>
      </c>
      <c r="N83" s="9" t="str">
        <f>IF(IFERROR(SEARCH(Kişisel!$A$1,Program!N116),FALSE),N$2&amp;"-"&amp;Program!N115&amp;"/ ","")</f>
        <v/>
      </c>
      <c r="O83" s="9" t="str">
        <f>IF(IFERROR(SEARCH(Kişisel!$A$1,Program!O85),FALSE),O$2&amp;"-"&amp;Program!O84&amp;"/ ","")</f>
        <v/>
      </c>
      <c r="P83" s="9" t="str">
        <f>IF(IFERROR(SEARCH(Kişisel!$A$1,Program!P85),FALSE),P$2&amp;"-"&amp;Program!P84&amp;"/ ","")</f>
        <v/>
      </c>
      <c r="Q83" s="9" t="str">
        <f>IF(IFERROR(SEARCH(Kişisel!$A$1,Program!Q85),FALSE),Q$2&amp;"-"&amp;Program!Q84&amp;"/ ","")</f>
        <v/>
      </c>
      <c r="R83" s="9" t="str">
        <f>IF(IFERROR(SEARCH(Kişisel!$A$1,Program!R85),FALSE),R$2&amp;"-"&amp;Program!R84&amp;"/ ","")</f>
        <v/>
      </c>
      <c r="S83" s="9" t="str">
        <f>IF(IFERROR(SEARCH(Kişisel!$A$1,Program!S85),FALSE),S$2&amp;"-"&amp;Program!S84&amp;"/ ","")</f>
        <v/>
      </c>
      <c r="T83" s="9" t="str">
        <f>IF(IFERROR(SEARCH(Kişisel!$A$1,Program!T85),FALSE),T$2&amp;"-"&amp;Program!T84&amp;"/ ","")</f>
        <v/>
      </c>
      <c r="U83" s="9" t="str">
        <f>IF(IFERROR(SEARCH(Kişisel!$A$1,Program!U85),FALSE),U$2&amp;"-"&amp;Program!U84&amp;"/ ","")</f>
        <v/>
      </c>
      <c r="V83" s="9" t="str">
        <f>IF(IFERROR(SEARCH(Kişisel!$A$1,Program!V85),FALSE),V$2&amp;"-"&amp;Program!V84&amp;"/ ","")</f>
        <v/>
      </c>
      <c r="W83" s="9" t="str">
        <f>IF(IFERROR(SEARCH(Kişisel!$A$1,Program!W85),FALSE),W$2&amp;"-"&amp;Program!W84&amp;"/ ","")</f>
        <v/>
      </c>
      <c r="X83" s="9" t="str">
        <f>IF(IFERROR(SEARCH(Kişisel!$A$1,Program!X85),FALSE),X$2&amp;"-"&amp;Program!X84&amp;"/ ","")</f>
        <v/>
      </c>
      <c r="Y83" s="9" t="str">
        <f>IF(IFERROR(SEARCH(Kişisel!$A$1,Program!Y85),FALSE),Y$2&amp;"-"&amp;Program!Y84&amp;"/ ","")</f>
        <v/>
      </c>
      <c r="Z83" s="9" t="str">
        <f>IF(IFERROR(SEARCH(Kişisel!$A$1,Program!Z85),FALSE),Z$2&amp;"-"&amp;Program!Z84&amp;"/ ","")</f>
        <v/>
      </c>
      <c r="AA83" s="9" t="str">
        <f>IF(IFERROR(SEARCH(Kişisel!$A$1,Program!AA85),FALSE),AA$2&amp;"-"&amp;Program!AA84&amp;"/ ","")</f>
        <v/>
      </c>
      <c r="AB83" s="9" t="str">
        <f>IF(IFERROR(SEARCH(Kişisel!$A$1,Program!AB85),FALSE),AB$2&amp;"-"&amp;Program!AB84&amp;"/ ","")</f>
        <v/>
      </c>
      <c r="AC83" s="9" t="str">
        <f>IF(IFERROR(SEARCH(Kişisel!$A$1,Program!AC85),FALSE),AC$2&amp;"-"&amp;Program!AC84&amp;"/ ","")</f>
        <v/>
      </c>
      <c r="AD83" s="9" t="str">
        <f>IF(IFERROR(SEARCH(Kişisel!$A$1,Program!AD85),FALSE),AD$2&amp;"-"&amp;Program!AD84&amp;"/ ","")</f>
        <v/>
      </c>
      <c r="AE83" s="9" t="str">
        <f>IF(IFERROR(SEARCH(Kişisel!$A$1,Program!AE85),FALSE),AE$2&amp;"-"&amp;Program!AE84&amp;"/ ","")</f>
        <v/>
      </c>
      <c r="AF83" s="9" t="str">
        <f>IF(IFERROR(SEARCH(Kişisel!$A$1,Program!AF85),FALSE),AF$2&amp;"-"&amp;Program!AF84&amp;"/ ","")</f>
        <v/>
      </c>
      <c r="AG83" s="9" t="str">
        <f>IF(IFERROR(SEARCH(Kişisel!$A$1,Program!AG85),FALSE),AG$2&amp;"-"&amp;Program!AG84&amp;"/ ","")</f>
        <v/>
      </c>
      <c r="AH83" s="9" t="str">
        <f>IF(IFERROR(SEARCH(Kişisel!$A$1,Program!AH85),FALSE),AH$2&amp;"-"&amp;Program!AH84&amp;"/ ","")</f>
        <v/>
      </c>
      <c r="AI83" s="9" t="str">
        <f>IF(IFERROR(SEARCH(Kişisel!$A$1,Program!AI85),FALSE),AI$2&amp;"-"&amp;Program!AI84&amp;"/ ","")</f>
        <v/>
      </c>
      <c r="AJ83" s="9" t="str">
        <f>IF(IFERROR(SEARCH(Kişisel!$A$1,Program!AJ85),FALSE),AJ$2&amp;"-"&amp;Program!AJ84&amp;"/ ","")</f>
        <v/>
      </c>
      <c r="AK83" s="9" t="str">
        <f>IF(IFERROR(SEARCH(Kişisel!$A$1,Program!AK85),FALSE),AK$2&amp;"-"&amp;Program!AK84&amp;"/ ","")</f>
        <v/>
      </c>
      <c r="AL83" s="9" t="str">
        <f>IF(IFERROR(SEARCH(Kişisel!$A$1,Program!AL85),FALSE),AL$2&amp;"-"&amp;Program!AL84&amp;"/ ","")</f>
        <v/>
      </c>
      <c r="AM83" s="9" t="str">
        <f>IF(IFERROR(SEARCH(Kişisel!$A$1,Program!AM85),FALSE),AM$2&amp;"-"&amp;Program!AM84&amp;"/ ","")</f>
        <v/>
      </c>
      <c r="AN83" s="9" t="str">
        <f>IF(IFERROR(SEARCH(Kişisel!$A$1,Program!AN85),FALSE),AN$2&amp;"-"&amp;Program!AN84&amp;"/ ","")</f>
        <v/>
      </c>
      <c r="AO83" s="9" t="str">
        <f>IF(IFERROR(SEARCH(Kişisel!$A$1,Program!AO85),FALSE),AO$2&amp;"-"&amp;Program!AO84&amp;"/ ","")</f>
        <v/>
      </c>
      <c r="AP83" s="9" t="str">
        <f>IF(IFERROR(SEARCH(Kişisel!$A$1,Program!AP85),FALSE),AP$2&amp;"-"&amp;Program!AP84&amp;"/ ","")</f>
        <v/>
      </c>
      <c r="AQ83" s="9" t="str">
        <f>IF(IFERROR(SEARCH(Kişisel!$A$1,Program!AQ85),FALSE),AQ$2&amp;"-"&amp;Program!AQ84&amp;"/ ","")</f>
        <v/>
      </c>
      <c r="AR83" s="9" t="str">
        <f>IF(IFERROR(SEARCH(Kişisel!$A$1,Program!AR85),FALSE),AR$2&amp;"-"&amp;Program!AR84&amp;"/ ","")</f>
        <v/>
      </c>
      <c r="AS83" s="9" t="str">
        <f>IF(IFERROR(SEARCH(Kişisel!$A$1,Program!AS85),FALSE),AS$2&amp;"-"&amp;Program!AS84&amp;"/ ","")</f>
        <v/>
      </c>
      <c r="AT83" s="9" t="str">
        <f>IF(IFERROR(SEARCH(Kişisel!$A$1,Program!AT85),FALSE),AT$2&amp;"-"&amp;Program!AT84&amp;"/ ","")</f>
        <v/>
      </c>
      <c r="AU83" s="9" t="str">
        <f>IF(IFERROR(SEARCH(Kişisel!$A$1,Program!AU85),FALSE),AU$2&amp;"-"&amp;Program!AU84&amp;"/ ","")</f>
        <v/>
      </c>
      <c r="AV83" s="9" t="str">
        <f>IF(IFERROR(SEARCH(Kişisel!$A$1,Program!AV85),FALSE),AV$2&amp;"-"&amp;Program!AV84&amp;"/ ","")</f>
        <v/>
      </c>
      <c r="AW83" s="9" t="str">
        <f>IF(IFERROR(SEARCH(Kişisel!$A$1,Program!AW85),FALSE),AW$2&amp;"-"&amp;Program!AW84&amp;"/ ","")</f>
        <v/>
      </c>
      <c r="AX83" s="9" t="str">
        <f>IF(IFERROR(SEARCH(Kişisel!$A$1,Program!AX85),FALSE),AX$2&amp;"-"&amp;Program!AX84&amp;"/ ","")</f>
        <v/>
      </c>
      <c r="AY83" s="9" t="str">
        <f>IF(IFERROR(SEARCH(Kişisel!$A$1,Program!AY85),FALSE),AY$2&amp;"-"&amp;Program!AY84&amp;"/ ","")</f>
        <v/>
      </c>
      <c r="AZ83" s="9" t="str">
        <f>IF(IFERROR(SEARCH(Kişisel!$A$1,Program!AZ85),FALSE),AZ$2&amp;"-"&amp;Program!AZ84&amp;"/ ","")</f>
        <v/>
      </c>
      <c r="BA83" s="9" t="str">
        <f>IF(IFERROR(SEARCH(Kişisel!$A$1,Program!BA85),FALSE),BA$2&amp;"-"&amp;Program!BA84&amp;"/ ","")</f>
        <v/>
      </c>
      <c r="BB83" s="9" t="str">
        <f>IF(IFERROR(SEARCH(Kişisel!$A$1,Program!BB85),FALSE),BB$2&amp;"-"&amp;Program!BB84&amp;"/ ","")</f>
        <v/>
      </c>
      <c r="BC83" s="9" t="str">
        <f>IF(IFERROR(SEARCH(Kişisel!$A$1,Program!BC85),FALSE),BC$2&amp;"-"&amp;Program!BC84&amp;"/ ","")</f>
        <v/>
      </c>
      <c r="BD83" s="9" t="str">
        <f>IF(IFERROR(SEARCH(Kişisel!$A$1,Program!BD85),FALSE),BD$2&amp;"-"&amp;Program!BD84&amp;"/ ","")</f>
        <v/>
      </c>
      <c r="BE83" s="9" t="str">
        <f>IF(IFERROR(SEARCH(Kişisel!$A$1,Program!BE85),FALSE),BE$2&amp;"-"&amp;Program!BE84&amp;"/ ","")</f>
        <v/>
      </c>
      <c r="BF83" t="str">
        <f t="shared" ref="BF83" si="121">CONCATENATE(D83,D85,E83,E85,F83,F85,G83,G85,H83,H85,I83,I85,J83,J85,K83,K85,L83,L85,M83,M85,N83,N85,O83,O85,P83,P85,Q83,Q85,R83,R85,S83,S85,T83,T85,U83,U85,V83,V85,W83,W85,X83,X85,Y83,Y85,Z83,Z85,AA83,AA85,AB83,AB85,AC83,AC85,AD83,AD85,AE83,AE85,AF83,AF85,AG83,AG85,AH83,AH85,AI83,AI85,AJ83,AJ85,AK83,AK85,AL83,AL85,AM83,AM85,AN83,AN85,AO83,AO85,AP83,AP85,AQ83,AQ85)</f>
        <v/>
      </c>
      <c r="BG83" t="str">
        <f t="shared" si="119"/>
        <v/>
      </c>
    </row>
    <row r="84" spans="1:59">
      <c r="A84" s="394"/>
      <c r="B84" s="5"/>
      <c r="C84" s="6" t="str">
        <f t="shared" si="120"/>
        <v/>
      </c>
      <c r="D84" t="str">
        <f>IF(AND(Program!D84&lt;&gt;"",OR(Kişisel!$C$1=Program!D86,AND(Program!D86="",Program!D$3=Kişisel!$C$1))),CONCATENATE(D$2,"-",Program!D84," "),"")</f>
        <v/>
      </c>
      <c r="E84" t="str">
        <f>IF(AND(Program!E84&lt;&gt;"",OR(Kişisel!$C$1=Program!E86,AND(Program!E86="",Program!E$3=Kişisel!$C$1))),CONCATENATE(E$2,"-",Program!E84," "),"")</f>
        <v/>
      </c>
      <c r="F84" t="str">
        <f>IF(AND(Program!F84&lt;&gt;"",OR(Kişisel!$C$1=Program!F86,AND(Program!F86="",Program!F$3=Kişisel!$C$1))),CONCATENATE(F$2,"-",Program!F84," "),"")</f>
        <v/>
      </c>
      <c r="G84" t="str">
        <f>IF(AND(Program!G84&lt;&gt;"",OR(Kişisel!$C$1=Program!G86,AND(Program!G86="",Program!G$3=Kişisel!$C$1))),CONCATENATE(G$2,"-",Program!G84," "),"")</f>
        <v/>
      </c>
      <c r="H84" t="str">
        <f>IF(AND(Program!H84&lt;&gt;"",OR(Kişisel!$C$1=Program!H86,AND(Program!H86="",Program!H$3=Kişisel!$C$1))),CONCATENATE(H$2,"-",Program!H84," "),"")</f>
        <v/>
      </c>
      <c r="I84" t="str">
        <f>IF(AND(Program!I84&lt;&gt;"",OR(Kişisel!$C$1=Program!I86,AND(Program!I86="",Program!I$3=Kişisel!$C$1))),CONCATENATE(I$2,"-",Program!I84," "),"")</f>
        <v/>
      </c>
      <c r="J84" t="str">
        <f>IF(AND(Program!J84&lt;&gt;"",OR(Kişisel!$C$1=Program!J86,AND(Program!J86="",Program!J$3=Kişisel!$C$1))),CONCATENATE(J$2,"-",Program!J84," "),"")</f>
        <v/>
      </c>
      <c r="K84" t="str">
        <f>IF(AND(Program!K84&lt;&gt;"",OR(Kişisel!$C$1=Program!K86,AND(Program!K86="",Program!K$3=Kişisel!$C$1))),CONCATENATE(K$2,"-",Program!K84," "),"")</f>
        <v/>
      </c>
      <c r="L84" t="str">
        <f>IF(AND(Program!L84&lt;&gt;"",OR(Kişisel!$C$1=Program!L86,AND(Program!L86="",Program!L$3=Kişisel!$C$1))),CONCATENATE(L$2,"-",Program!L84," "),"")</f>
        <v/>
      </c>
      <c r="M84" t="str">
        <f>IF(AND(Program!M84&lt;&gt;"",OR(Kişisel!$C$1=Program!M86,AND(Program!M86="",Program!M$3=Kişisel!$C$1))),CONCATENATE(M$2,"-",Program!M84," "),"")</f>
        <v/>
      </c>
      <c r="N84" t="str">
        <f>IF(AND(Program!N115&lt;&gt;"",OR(Kişisel!$C$1=Program!N117,AND(Program!N117="",Program!N$3=Kişisel!$C$1))),CONCATENATE(N$2,"-",Program!N115," "),"")</f>
        <v/>
      </c>
      <c r="O84" t="str">
        <f>IF(AND(Program!O84&lt;&gt;"",OR(Kişisel!$C$1=Program!O86,AND(Program!O86="",Program!O$3=Kişisel!$C$1))),CONCATENATE(O$2,"-",Program!O84," "),"")</f>
        <v/>
      </c>
      <c r="P84" t="str">
        <f>IF(AND(Program!P84&lt;&gt;"",OR(Kişisel!$C$1=Program!P86,AND(Program!P86="",Program!P$3=Kişisel!$C$1))),CONCATENATE(P$2,"-",Program!P84," "),"")</f>
        <v/>
      </c>
      <c r="Q84" t="str">
        <f>IF(AND(Program!Q84&lt;&gt;"",OR(Kişisel!$C$1=Program!Q86,AND(Program!Q86="",Program!Q$3=Kişisel!$C$1))),CONCATENATE(Q$2,"-",Program!Q84," "),"")</f>
        <v/>
      </c>
      <c r="R84" t="str">
        <f>IF(AND(Program!R84&lt;&gt;"",OR(Kişisel!$C$1=Program!R86,AND(Program!R86="",Program!R$3=Kişisel!$C$1))),CONCATENATE(R$2,"-",Program!R84," "),"")</f>
        <v/>
      </c>
      <c r="S84" t="str">
        <f>IF(AND(Program!S84&lt;&gt;"",OR(Kişisel!$C$1=Program!S86,AND(Program!S86="",Program!S$3=Kişisel!$C$1))),CONCATENATE(S$2,"-",Program!S84," "),"")</f>
        <v/>
      </c>
      <c r="T84" t="str">
        <f>IF(AND(Program!T84&lt;&gt;"",OR(Kişisel!$C$1=Program!T86,AND(Program!T86="",Program!T$3=Kişisel!$C$1))),CONCATENATE(T$2,"-",Program!T84," "),"")</f>
        <v/>
      </c>
      <c r="U84" t="str">
        <f>IF(AND(Program!U84&lt;&gt;"",OR(Kişisel!$C$1=Program!U86,AND(Program!U86="",Program!U$3=Kişisel!$C$1))),CONCATENATE(U$2,"-",Program!U84," "),"")</f>
        <v/>
      </c>
      <c r="V84" t="str">
        <f>IF(AND(Program!V84&lt;&gt;"",OR(Kişisel!$C$1=Program!V86,AND(Program!V86="",Program!V$3=Kişisel!$C$1))),CONCATENATE(V$2,"-",Program!V84," "),"")</f>
        <v/>
      </c>
      <c r="W84" t="str">
        <f>IF(AND(Program!W84&lt;&gt;"",OR(Kişisel!$C$1=Program!W86,AND(Program!W86="",Program!W$3=Kişisel!$C$1))),CONCATENATE(W$2,"-",Program!W84," "),"")</f>
        <v/>
      </c>
      <c r="X84" t="str">
        <f>IF(AND(Program!X84&lt;&gt;"",OR(Kişisel!$C$1=Program!X86,AND(Program!X86="",Program!X$3=Kişisel!$C$1))),CONCATENATE(X$2,"-",Program!X84," "),"")</f>
        <v/>
      </c>
      <c r="Y84" t="str">
        <f>IF(AND(Program!Y84&lt;&gt;"",OR(Kişisel!$C$1=Program!Y86,AND(Program!Y86="",Program!Y$3=Kişisel!$C$1))),CONCATENATE(Y$2,"-",Program!Y84," "),"")</f>
        <v/>
      </c>
      <c r="Z84" t="str">
        <f>IF(AND(Program!Z84&lt;&gt;"",OR(Kişisel!$C$1=Program!Z86,AND(Program!Z86="",Program!Z$3=Kişisel!$C$1))),CONCATENATE(Z$2,"-",Program!Z84," "),"")</f>
        <v/>
      </c>
      <c r="AA84" t="str">
        <f>IF(AND(Program!AA84&lt;&gt;"",OR(Kişisel!$C$1=Program!AA86,AND(Program!AA86="",Program!AA$3=Kişisel!$C$1))),CONCATENATE(AA$2,"-",Program!AA84," "),"")</f>
        <v/>
      </c>
      <c r="AB84" t="str">
        <f>IF(AND(Program!AB84&lt;&gt;"",OR(Kişisel!$C$1=Program!AB86,AND(Program!AB86="",Program!AB$3=Kişisel!$C$1))),CONCATENATE(AB$2,"-",Program!AB84," "),"")</f>
        <v/>
      </c>
      <c r="AC84" t="str">
        <f>IF(AND(Program!AC84&lt;&gt;"",OR(Kişisel!$C$1=Program!AC86,AND(Program!AC86="",Program!AC$3=Kişisel!$C$1))),CONCATENATE(AC$2,"-",Program!AC84," "),"")</f>
        <v/>
      </c>
      <c r="AD84" t="str">
        <f>IF(AND(Program!AD84&lt;&gt;"",OR(Kişisel!$C$1=Program!AD86,AND(Program!AD86="",Program!AD$3=Kişisel!$C$1))),CONCATENATE(AD$2,"-",Program!AD84," "),"")</f>
        <v/>
      </c>
      <c r="AE84" t="str">
        <f>IF(AND(Program!AE84&lt;&gt;"",OR(Kişisel!$C$1=Program!AE86,AND(Program!AE86="",Program!AE$3=Kişisel!$C$1))),CONCATENATE(AE$2,"-",Program!AE84," "),"")</f>
        <v/>
      </c>
      <c r="AF84" t="str">
        <f>IF(AND(Program!AF84&lt;&gt;"",OR(Kişisel!$C$1=Program!AF86,AND(Program!AF86="",Program!AF$3=Kişisel!$C$1))),CONCATENATE(AF$2,"-",Program!AF84," "),"")</f>
        <v/>
      </c>
      <c r="AG84" t="str">
        <f>IF(AND(Program!AG84&lt;&gt;"",OR(Kişisel!$C$1=Program!AG86,AND(Program!AG86="",Program!AG$3=Kişisel!$C$1))),CONCATENATE(AG$2,"-",Program!AG84," "),"")</f>
        <v/>
      </c>
      <c r="AH84" t="str">
        <f>IF(AND(Program!AH84&lt;&gt;"",OR(Kişisel!$C$1=Program!AH86,AND(Program!AH86="",Program!AH$3=Kişisel!$C$1))),CONCATENATE(AH$2,"-",Program!AH84," "),"")</f>
        <v/>
      </c>
      <c r="AI84" t="str">
        <f>IF(AND(Program!AI84&lt;&gt;"",OR(Kişisel!$C$1=Program!AI86,AND(Program!AI86="",Program!AI$3=Kişisel!$C$1))),CONCATENATE(AI$2,"-",Program!AI84," "),"")</f>
        <v/>
      </c>
      <c r="AJ84" t="str">
        <f>IF(AND(Program!AJ84&lt;&gt;"",OR(Kişisel!$C$1=Program!AJ86,AND(Program!AJ86="",Program!AJ$3=Kişisel!$C$1))),CONCATENATE(AJ$2,"-",Program!AJ84," "),"")</f>
        <v/>
      </c>
      <c r="AK84" t="str">
        <f>IF(AND(Program!AK84&lt;&gt;"",OR(Kişisel!$C$1=Program!AK86,AND(Program!AK86="",Program!AK$3=Kişisel!$C$1))),CONCATENATE(AK$2,"-",Program!AK84," "),"")</f>
        <v/>
      </c>
      <c r="AL84" t="str">
        <f>IF(AND(Program!AL84&lt;&gt;"",OR(Kişisel!$C$1=Program!AL86,AND(Program!AL86="",Program!AL$3=Kişisel!$C$1))),CONCATENATE(AL$2,"-",Program!AL84," "),"")</f>
        <v/>
      </c>
      <c r="AM84" t="str">
        <f>IF(AND(Program!AM84&lt;&gt;"",OR(Kişisel!$C$1=Program!AM86,AND(Program!AM86="",Program!AM$3=Kişisel!$C$1))),CONCATENATE(AM$2,"-",Program!AM84," "),"")</f>
        <v/>
      </c>
      <c r="AN84" t="str">
        <f>IF(AND(Program!AN84&lt;&gt;"",OR(Kişisel!$C$1=Program!AN86,AND(Program!AN86="",Program!AN$3=Kişisel!$C$1))),CONCATENATE(AN$2,"-",Program!AN84," "),"")</f>
        <v/>
      </c>
      <c r="AO84" t="str">
        <f>IF(AND(Program!AO84&lt;&gt;"",OR(Kişisel!$C$1=Program!AO86,AND(Program!AO86="",Program!AO$3=Kişisel!$C$1))),CONCATENATE(AO$2,"-",Program!AO84," "),"")</f>
        <v/>
      </c>
      <c r="AP84" t="str">
        <f>IF(AND(Program!AP84&lt;&gt;"",OR(Kişisel!$C$1=Program!AP86,AND(Program!AP86="",Program!AP$3=Kişisel!$C$1))),CONCATENATE(AP$2,"-",Program!AP84," "),"")</f>
        <v/>
      </c>
      <c r="AQ84" t="str">
        <f>IF(AND(Program!AQ84&lt;&gt;"",OR(Kişisel!$C$1=Program!AQ86,AND(Program!AQ86="",Program!AQ$3=Kişisel!$C$1))),CONCATENATE(AQ$2,"-",Program!AQ84," "),"")</f>
        <v/>
      </c>
      <c r="AR84" t="str">
        <f>IF(AND(Program!AR84&lt;&gt;"",OR(Kişisel!$C$1=Program!AR86,AND(Program!AR86="",Program!AR$3=Kişisel!$C$1))),CONCATENATE(AR$2,"-",Program!AR84," "),"")</f>
        <v/>
      </c>
      <c r="AS84" t="str">
        <f>IF(AND(Program!AS84&lt;&gt;"",OR(Kişisel!$C$1=Program!AS86,AND(Program!AS86="",Program!AS$3=Kişisel!$C$1))),CONCATENATE(AS$2,"-",Program!AS84," "),"")</f>
        <v/>
      </c>
      <c r="AT84" t="str">
        <f>IF(AND(Program!AT84&lt;&gt;"",OR(Kişisel!$C$1=Program!AT86,AND(Program!AT86="",Program!AT$3=Kişisel!$C$1))),CONCATENATE(AT$2,"-",Program!AT84," "),"")</f>
        <v/>
      </c>
      <c r="AU84" t="str">
        <f>IF(AND(Program!AU84&lt;&gt;"",OR(Kişisel!$C$1=Program!AU86,AND(Program!AU86="",Program!AU$3=Kişisel!$C$1))),CONCATENATE(AU$2,"-",Program!AU84," "),"")</f>
        <v/>
      </c>
      <c r="AV84" t="str">
        <f>IF(AND(Program!AV84&lt;&gt;"",OR(Kişisel!$C$1=Program!AV86,AND(Program!AV86="",Program!AV$3=Kişisel!$C$1))),CONCATENATE(AV$2,"-",Program!AV84," "),"")</f>
        <v/>
      </c>
      <c r="AW84" t="str">
        <f>IF(AND(Program!AW84&lt;&gt;"",OR(Kişisel!$C$1=Program!AW86,AND(Program!AW86="",Program!AW$3=Kişisel!$C$1))),CONCATENATE(AW$2,"-",Program!AW84," "),"")</f>
        <v/>
      </c>
      <c r="AX84" t="str">
        <f>IF(AND(Program!AX84&lt;&gt;"",OR(Kişisel!$C$1=Program!AX86,AND(Program!AX86="",Program!AX$3=Kişisel!$C$1))),CONCATENATE(AX$2,"-",Program!AX84," "),"")</f>
        <v/>
      </c>
      <c r="AY84" t="str">
        <f>IF(AND(Program!AY84&lt;&gt;"",OR(Kişisel!$C$1=Program!AY86,AND(Program!AY86="",Program!AY$3=Kişisel!$C$1))),CONCATENATE(AY$2,"-",Program!AY84," "),"")</f>
        <v/>
      </c>
      <c r="AZ84" t="str">
        <f>IF(AND(Program!AZ84&lt;&gt;"",OR(Kişisel!$C$1=Program!AZ86,AND(Program!AZ86="",Program!AZ$3=Kişisel!$C$1))),CONCATENATE(AZ$2,"-",Program!AZ84," "),"")</f>
        <v/>
      </c>
      <c r="BA84" t="str">
        <f>IF(AND(Program!BA84&lt;&gt;"",OR(Kişisel!$C$1=Program!BA86,AND(Program!BA86="",Program!BA$3=Kişisel!$C$1))),CONCATENATE(BA$2,"-",Program!BA84," "),"")</f>
        <v/>
      </c>
      <c r="BB84" t="str">
        <f>IF(AND(Program!BB84&lt;&gt;"",OR(Kişisel!$C$1=Program!BB86,AND(Program!BB86="",Program!BB$3=Kişisel!$C$1))),CONCATENATE(BB$2,"-",Program!BB84," "),"")</f>
        <v/>
      </c>
      <c r="BC84" t="str">
        <f>IF(AND(Program!BC84&lt;&gt;"",OR(Kişisel!$C$1=Program!BC86,AND(Program!BC86="",Program!BC$3=Kişisel!$C$1))),CONCATENATE(BC$2,"-",Program!BC84," "),"")</f>
        <v/>
      </c>
      <c r="BD84" t="str">
        <f>IF(AND(Program!BD84&lt;&gt;"",OR(Kişisel!$C$1=Program!BD86,AND(Program!BD86="",Program!BD$3=Kişisel!$C$1))),CONCATENATE(BD$2,"-",Program!BD84," "),"")</f>
        <v/>
      </c>
      <c r="BE84" t="str">
        <f>IF(AND(Program!BE84&lt;&gt;"",OR(Kişisel!$C$1=Program!BE86,AND(Program!BE86="",Program!BE$3=Kişisel!$C$1))),CONCATENATE(BE$2,"-",Program!BE84," "),"")</f>
        <v/>
      </c>
      <c r="BF84" t="str">
        <f t="shared" ref="BF84" si="122">CONCATENATE(D84,E84,F84,G84,H84,I84,J84,K84,L84,M84,N84,O84,P84,Q84,R84,S84,T84,U84,V84,W84,X84,Y84,Z84,AA84,AB84,AC84,AD84,AE84,AF84,AG84,AH84,AI84,AJ84,AK84,AL84,AM84,AN84,AO84,AP84,AQ84,)</f>
        <v/>
      </c>
      <c r="BG84" t="str">
        <f t="shared" ref="BG84" si="123">CONCATENATE(AR84,AS84,AT84,AU84,AV84,AW84,AX84,AY84,AZ84,BA84,BB84,BC84,BD84,BE84,)</f>
        <v/>
      </c>
    </row>
    <row r="85" spans="1:59">
      <c r="A85" s="394"/>
      <c r="B85" s="5"/>
      <c r="D85" s="29" t="str">
        <f>IF(D83&lt;&gt;"",IF(Program!D86&lt;&gt;"","("&amp;Program!D86&amp;")","("&amp;Program!D$3&amp;")"),"")</f>
        <v/>
      </c>
      <c r="E85" s="29" t="str">
        <f>IF(E83&lt;&gt;"",IF(Program!E86&lt;&gt;"","("&amp;Program!E86&amp;")","("&amp;Program!E$3&amp;")"),"")</f>
        <v/>
      </c>
      <c r="F85" s="29" t="str">
        <f>IF(F83&lt;&gt;"",IF(Program!F86&lt;&gt;"","("&amp;Program!F86&amp;")","("&amp;Program!F$3&amp;")"),"")</f>
        <v/>
      </c>
      <c r="G85" s="29" t="str">
        <f>IF(G83&lt;&gt;"",IF(Program!G86&lt;&gt;"","("&amp;Program!G86&amp;")","("&amp;Program!G$3&amp;")"),"")</f>
        <v/>
      </c>
      <c r="H85" s="29" t="str">
        <f>IF(H83&lt;&gt;"",IF(Program!H86&lt;&gt;"","("&amp;Program!H86&amp;")","("&amp;Program!H$3&amp;")"),"")</f>
        <v/>
      </c>
      <c r="I85" s="29" t="str">
        <f>IF(I83&lt;&gt;"",IF(Program!I86&lt;&gt;"","("&amp;Program!I86&amp;")","("&amp;Program!I$3&amp;")"),"")</f>
        <v/>
      </c>
      <c r="J85" s="29" t="str">
        <f>IF(J83&lt;&gt;"",IF(Program!J86&lt;&gt;"","("&amp;Program!J86&amp;")","("&amp;Program!J$3&amp;")"),"")</f>
        <v/>
      </c>
      <c r="K85" s="29" t="str">
        <f>IF(K83&lt;&gt;"",IF(Program!K86&lt;&gt;"","("&amp;Program!K86&amp;")","("&amp;Program!K$3&amp;")"),"")</f>
        <v/>
      </c>
      <c r="L85" s="29" t="str">
        <f>IF(L83&lt;&gt;"",IF(Program!L86&lt;&gt;"","("&amp;Program!L86&amp;")","("&amp;Program!L$3&amp;")"),"")</f>
        <v/>
      </c>
      <c r="M85" s="29" t="str">
        <f>IF(M83&lt;&gt;"",IF(Program!M86&lt;&gt;"","("&amp;Program!M86&amp;")","("&amp;Program!M$3&amp;")"),"")</f>
        <v/>
      </c>
      <c r="N85" s="29" t="str">
        <f>IF(N83&lt;&gt;"",IF(Program!N117&lt;&gt;"","("&amp;Program!N117&amp;")","("&amp;Program!N$3&amp;")"),"")</f>
        <v/>
      </c>
      <c r="O85" s="29" t="str">
        <f>IF(O83&lt;&gt;"",IF(Program!O86&lt;&gt;"","("&amp;Program!O86&amp;")","("&amp;Program!O$3&amp;")"),"")</f>
        <v/>
      </c>
      <c r="P85" s="29" t="str">
        <f>IF(P83&lt;&gt;"",IF(Program!P86&lt;&gt;"","("&amp;Program!P86&amp;")","("&amp;Program!P$3&amp;")"),"")</f>
        <v/>
      </c>
      <c r="Q85" s="29" t="str">
        <f>IF(Q83&lt;&gt;"",IF(Program!Q86&lt;&gt;"","("&amp;Program!Q86&amp;")","("&amp;Program!Q$3&amp;")"),"")</f>
        <v/>
      </c>
      <c r="R85" s="29" t="str">
        <f>IF(R83&lt;&gt;"",IF(Program!R86&lt;&gt;"","("&amp;Program!R86&amp;")","("&amp;Program!R$3&amp;")"),"")</f>
        <v/>
      </c>
      <c r="S85" s="29" t="str">
        <f>IF(S83&lt;&gt;"",IF(Program!S86&lt;&gt;"","("&amp;Program!S86&amp;")","("&amp;Program!S$3&amp;")"),"")</f>
        <v/>
      </c>
      <c r="T85" s="29" t="str">
        <f>IF(T83&lt;&gt;"",IF(Program!T86&lt;&gt;"","("&amp;Program!T86&amp;")","("&amp;Program!T$3&amp;")"),"")</f>
        <v/>
      </c>
      <c r="U85" s="29" t="str">
        <f>IF(U83&lt;&gt;"",IF(Program!U86&lt;&gt;"","("&amp;Program!U86&amp;")","("&amp;Program!U$3&amp;")"),"")</f>
        <v/>
      </c>
      <c r="V85" s="29" t="str">
        <f>IF(V83&lt;&gt;"",IF(Program!V86&lt;&gt;"","("&amp;Program!V86&amp;")","("&amp;Program!V$3&amp;")"),"")</f>
        <v/>
      </c>
      <c r="W85" s="29" t="str">
        <f>IF(W83&lt;&gt;"",IF(Program!W86&lt;&gt;"","("&amp;Program!W86&amp;")","("&amp;Program!W$3&amp;")"),"")</f>
        <v/>
      </c>
      <c r="X85" s="29" t="str">
        <f>IF(X83&lt;&gt;"",IF(Program!X86&lt;&gt;"","("&amp;Program!X86&amp;")","("&amp;Program!X$3&amp;")"),"")</f>
        <v/>
      </c>
      <c r="Y85" s="29" t="str">
        <f>IF(Y83&lt;&gt;"",IF(Program!Y86&lt;&gt;"","("&amp;Program!Y86&amp;")","("&amp;Program!Y$3&amp;")"),"")</f>
        <v/>
      </c>
      <c r="Z85" s="29" t="str">
        <f>IF(Z83&lt;&gt;"",IF(Program!Z86&lt;&gt;"","("&amp;Program!Z86&amp;")","("&amp;Program!Z$3&amp;")"),"")</f>
        <v/>
      </c>
      <c r="AA85" s="29" t="str">
        <f>IF(AA83&lt;&gt;"",IF(Program!AA86&lt;&gt;"","("&amp;Program!AA86&amp;")","("&amp;Program!AA$3&amp;")"),"")</f>
        <v/>
      </c>
      <c r="AB85" s="29" t="str">
        <f>IF(AB83&lt;&gt;"",IF(Program!AB86&lt;&gt;"","("&amp;Program!AB86&amp;")","("&amp;Program!AB$3&amp;")"),"")</f>
        <v/>
      </c>
      <c r="AC85" s="29" t="str">
        <f>IF(AC83&lt;&gt;"",IF(Program!AC86&lt;&gt;"","("&amp;Program!AC86&amp;")","("&amp;Program!AC$3&amp;")"),"")</f>
        <v/>
      </c>
      <c r="AD85" s="29" t="str">
        <f>IF(AD83&lt;&gt;"",IF(Program!AD86&lt;&gt;"","("&amp;Program!AD86&amp;")","("&amp;Program!AD$3&amp;")"),"")</f>
        <v/>
      </c>
      <c r="AE85" s="29" t="str">
        <f>IF(AE83&lt;&gt;"",IF(Program!AE86&lt;&gt;"","("&amp;Program!AE86&amp;")","("&amp;Program!AE$3&amp;")"),"")</f>
        <v/>
      </c>
      <c r="AF85" s="29" t="str">
        <f>IF(AF83&lt;&gt;"",IF(Program!AF86&lt;&gt;"","("&amp;Program!AF86&amp;")","("&amp;Program!AF$3&amp;")"),"")</f>
        <v/>
      </c>
      <c r="AG85" s="29" t="str">
        <f>IF(AG83&lt;&gt;"",IF(Program!AG86&lt;&gt;"","("&amp;Program!AG86&amp;")","("&amp;Program!AG$3&amp;")"),"")</f>
        <v/>
      </c>
      <c r="AH85" s="29" t="str">
        <f>IF(AH83&lt;&gt;"",IF(Program!AH86&lt;&gt;"","("&amp;Program!AH86&amp;")","("&amp;Program!AH$3&amp;")"),"")</f>
        <v/>
      </c>
      <c r="AI85" s="29" t="str">
        <f>IF(AI83&lt;&gt;"",IF(Program!AI86&lt;&gt;"","("&amp;Program!AI86&amp;")","("&amp;Program!AI$3&amp;")"),"")</f>
        <v/>
      </c>
      <c r="AJ85" s="29" t="str">
        <f>IF(AJ83&lt;&gt;"",IF(Program!AJ86&lt;&gt;"","("&amp;Program!AJ86&amp;")","("&amp;Program!AJ$3&amp;")"),"")</f>
        <v/>
      </c>
      <c r="AK85" s="29" t="str">
        <f>IF(AK83&lt;&gt;"",IF(Program!AK86&lt;&gt;"","("&amp;Program!AK86&amp;")","("&amp;Program!AK$3&amp;")"),"")</f>
        <v/>
      </c>
      <c r="AL85" s="29" t="str">
        <f>IF(AL83&lt;&gt;"",IF(Program!AL86&lt;&gt;"","("&amp;Program!AL86&amp;")","("&amp;Program!AL$3&amp;")"),"")</f>
        <v/>
      </c>
      <c r="AM85" s="29" t="str">
        <f>IF(AM83&lt;&gt;"",IF(Program!AM86&lt;&gt;"","("&amp;Program!AM86&amp;")","("&amp;Program!AM$3&amp;")"),"")</f>
        <v/>
      </c>
      <c r="AN85" s="29" t="str">
        <f>IF(AN83&lt;&gt;"",IF(Program!AN86&lt;&gt;"","("&amp;Program!AN86&amp;")","("&amp;Program!AN$3&amp;")"),"")</f>
        <v/>
      </c>
      <c r="AO85" s="29" t="str">
        <f>IF(AO83&lt;&gt;"",IF(Program!AO86&lt;&gt;"","("&amp;Program!AO86&amp;")","("&amp;Program!AO$3&amp;")"),"")</f>
        <v/>
      </c>
      <c r="AP85" s="29" t="str">
        <f>IF(AP83&lt;&gt;"",IF(Program!AP86&lt;&gt;"","("&amp;Program!AP86&amp;")","("&amp;Program!AP$3&amp;")"),"")</f>
        <v/>
      </c>
      <c r="AQ85" s="29" t="str">
        <f>IF(AQ83&lt;&gt;"",IF(Program!AQ86&lt;&gt;"","("&amp;Program!AQ86&amp;")","("&amp;Program!AQ$3&amp;")"),"")</f>
        <v/>
      </c>
      <c r="AR85" s="29" t="str">
        <f>IF(AR83&lt;&gt;"",IF(Program!AR86&lt;&gt;"","("&amp;Program!AR86&amp;")","("&amp;Program!AR$3&amp;")"),"")</f>
        <v/>
      </c>
      <c r="AS85" s="29" t="str">
        <f>IF(AS83&lt;&gt;"",IF(Program!AS86&lt;&gt;"","("&amp;Program!AS86&amp;")","("&amp;Program!AS$3&amp;")"),"")</f>
        <v/>
      </c>
      <c r="AT85" s="29" t="str">
        <f>IF(AT83&lt;&gt;"",IF(Program!AT86&lt;&gt;"","("&amp;Program!AT86&amp;")","("&amp;Program!AT$3&amp;")"),"")</f>
        <v/>
      </c>
      <c r="AU85" s="29" t="str">
        <f>IF(AU83&lt;&gt;"",IF(Program!AU86&lt;&gt;"","("&amp;Program!AU86&amp;")","("&amp;Program!AU$3&amp;")"),"")</f>
        <v/>
      </c>
      <c r="AV85" s="29" t="str">
        <f>IF(AV83&lt;&gt;"",IF(Program!AV86&lt;&gt;"","("&amp;Program!AV86&amp;")","("&amp;Program!AV$3&amp;")"),"")</f>
        <v/>
      </c>
      <c r="AW85" s="29" t="str">
        <f>IF(AW83&lt;&gt;"",IF(Program!AW86&lt;&gt;"","("&amp;Program!AW86&amp;")","("&amp;Program!AW$3&amp;")"),"")</f>
        <v/>
      </c>
      <c r="AX85" s="29" t="str">
        <f>IF(AX83&lt;&gt;"",IF(Program!AX86&lt;&gt;"","("&amp;Program!AX86&amp;")","("&amp;Program!AX$3&amp;")"),"")</f>
        <v/>
      </c>
      <c r="AY85" s="29" t="str">
        <f>IF(AY83&lt;&gt;"",IF(Program!AY86&lt;&gt;"","("&amp;Program!AY86&amp;")","("&amp;Program!AY$3&amp;")"),"")</f>
        <v/>
      </c>
      <c r="AZ85" s="29" t="str">
        <f>IF(AZ83&lt;&gt;"",IF(Program!AZ86&lt;&gt;"","("&amp;Program!AZ86&amp;")","("&amp;Program!AZ$3&amp;")"),"")</f>
        <v/>
      </c>
      <c r="BA85" s="29" t="str">
        <f>IF(BA83&lt;&gt;"",IF(Program!BA86&lt;&gt;"","("&amp;Program!BA86&amp;")","("&amp;Program!BA$3&amp;")"),"")</f>
        <v/>
      </c>
      <c r="BB85" s="29" t="str">
        <f>IF(BB83&lt;&gt;"",IF(Program!BB86&lt;&gt;"","("&amp;Program!BB86&amp;")","("&amp;Program!BB$3&amp;")"),"")</f>
        <v/>
      </c>
      <c r="BC85" s="29" t="str">
        <f>IF(BC83&lt;&gt;"",IF(Program!BC86&lt;&gt;"","("&amp;Program!BC86&amp;")","("&amp;Program!BC$3&amp;")"),"")</f>
        <v/>
      </c>
      <c r="BD85" s="29" t="str">
        <f>IF(BD83&lt;&gt;"",IF(Program!BD86&lt;&gt;"","("&amp;Program!BD86&amp;")","("&amp;Program!BD$3&amp;")"),"")</f>
        <v/>
      </c>
      <c r="BE85" s="29" t="str">
        <f>IF(BE83&lt;&gt;"",IF(Program!BE86&lt;&gt;"","("&amp;Program!BE86&amp;")","("&amp;Program!BE$3&amp;")"),"")</f>
        <v/>
      </c>
      <c r="BG85" t="str">
        <f t="shared" ref="BG85:BG86" si="124">CONCATENATE(AR85,AR87,AS85,AS87,AT85,AT87,AU85,AU87,AV85,AV87,AW85,AW87,AX85,AX87,AY85,AY87,AZ85,AZ87,BA85,BA87,BB85,BB87,BC85,BC87,BD85,BD87,BE85,BE87)</f>
        <v/>
      </c>
    </row>
    <row r="86" spans="1:59">
      <c r="A86" s="394"/>
      <c r="B86" s="5">
        <v>0.91666666666666696</v>
      </c>
      <c r="C86" s="6" t="str">
        <f t="shared" ref="C86:C130" si="125">CONCATENATE(BF86,BG86)</f>
        <v/>
      </c>
      <c r="D86" s="9" t="str">
        <f>IF(IFERROR(SEARCH(Kişisel!$A$1,Program!D88),FALSE),D$2&amp;"-"&amp;Program!D87&amp;"/ ","")</f>
        <v/>
      </c>
      <c r="E86" s="9" t="str">
        <f>IF(IFERROR(SEARCH(Kişisel!$A$1,Program!E88),FALSE),E$2&amp;"-"&amp;Program!E87&amp;"/ ","")</f>
        <v/>
      </c>
      <c r="F86" s="9" t="str">
        <f>IF(IFERROR(SEARCH(Kişisel!$A$1,Program!F88),FALSE),F$2&amp;"-"&amp;Program!F87&amp;"/ ","")</f>
        <v/>
      </c>
      <c r="G86" s="9" t="str">
        <f>IF(IFERROR(SEARCH(Kişisel!$A$1,Program!G88),FALSE),G$2&amp;"-"&amp;Program!G87&amp;"/ ","")</f>
        <v/>
      </c>
      <c r="H86" s="9" t="str">
        <f>IF(IFERROR(SEARCH(Kişisel!$A$1,Program!H88),FALSE),H$2&amp;"-"&amp;Program!H87&amp;"/ ","")</f>
        <v/>
      </c>
      <c r="I86" s="9" t="str">
        <f>IF(IFERROR(SEARCH(Kişisel!$A$1,Program!I88),FALSE),I$2&amp;"-"&amp;Program!I87&amp;"/ ","")</f>
        <v/>
      </c>
      <c r="J86" s="9" t="str">
        <f>IF(IFERROR(SEARCH(Kişisel!$A$1,Program!J88),FALSE),J$2&amp;"-"&amp;Program!J87&amp;"/ ","")</f>
        <v/>
      </c>
      <c r="K86" s="9" t="str">
        <f>IF(IFERROR(SEARCH(Kişisel!$A$1,Program!K88),FALSE),K$2&amp;"-"&amp;Program!K87&amp;"/ ","")</f>
        <v/>
      </c>
      <c r="L86" s="9" t="str">
        <f>IF(IFERROR(SEARCH(Kişisel!$A$1,Program!L88),FALSE),L$2&amp;"-"&amp;Program!L87&amp;"/ ","")</f>
        <v/>
      </c>
      <c r="M86" s="9" t="str">
        <f>IF(IFERROR(SEARCH(Kişisel!$A$1,Program!M88),FALSE),M$2&amp;"-"&amp;Program!M87&amp;"/ ","")</f>
        <v/>
      </c>
      <c r="N86" s="9" t="str">
        <f>IF(IFERROR(SEARCH(Kişisel!$A$1,Program!N119),FALSE),N$2&amp;"-"&amp;Program!N118&amp;"/ ","")</f>
        <v/>
      </c>
      <c r="O86" s="9" t="str">
        <f>IF(IFERROR(SEARCH(Kişisel!$A$1,Program!O88),FALSE),O$2&amp;"-"&amp;Program!O87&amp;"/ ","")</f>
        <v/>
      </c>
      <c r="P86" s="9" t="str">
        <f>IF(IFERROR(SEARCH(Kişisel!$A$1,Program!P88),FALSE),P$2&amp;"-"&amp;Program!P87&amp;"/ ","")</f>
        <v/>
      </c>
      <c r="Q86" s="9" t="str">
        <f>IF(IFERROR(SEARCH(Kişisel!$A$1,Program!Q88),FALSE),Q$2&amp;"-"&amp;Program!Q87&amp;"/ ","")</f>
        <v/>
      </c>
      <c r="R86" s="9" t="str">
        <f>IF(IFERROR(SEARCH(Kişisel!$A$1,Program!R88),FALSE),R$2&amp;"-"&amp;Program!R87&amp;"/ ","")</f>
        <v/>
      </c>
      <c r="S86" s="9" t="str">
        <f>IF(IFERROR(SEARCH(Kişisel!$A$1,Program!S88),FALSE),S$2&amp;"-"&amp;Program!S87&amp;"/ ","")</f>
        <v/>
      </c>
      <c r="T86" s="9" t="str">
        <f>IF(IFERROR(SEARCH(Kişisel!$A$1,Program!T88),FALSE),T$2&amp;"-"&amp;Program!T87&amp;"/ ","")</f>
        <v/>
      </c>
      <c r="U86" s="9" t="str">
        <f>IF(IFERROR(SEARCH(Kişisel!$A$1,Program!U88),FALSE),U$2&amp;"-"&amp;Program!U87&amp;"/ ","")</f>
        <v/>
      </c>
      <c r="V86" s="9" t="str">
        <f>IF(IFERROR(SEARCH(Kişisel!$A$1,Program!V88),FALSE),V$2&amp;"-"&amp;Program!V87&amp;"/ ","")</f>
        <v/>
      </c>
      <c r="W86" s="9" t="str">
        <f>IF(IFERROR(SEARCH(Kişisel!$A$1,Program!W88),FALSE),W$2&amp;"-"&amp;Program!W87&amp;"/ ","")</f>
        <v/>
      </c>
      <c r="X86" s="9" t="str">
        <f>IF(IFERROR(SEARCH(Kişisel!$A$1,Program!X88),FALSE),X$2&amp;"-"&amp;Program!X87&amp;"/ ","")</f>
        <v/>
      </c>
      <c r="Y86" s="9" t="str">
        <f>IF(IFERROR(SEARCH(Kişisel!$A$1,Program!Y88),FALSE),Y$2&amp;"-"&amp;Program!Y87&amp;"/ ","")</f>
        <v/>
      </c>
      <c r="Z86" s="9" t="str">
        <f>IF(IFERROR(SEARCH(Kişisel!$A$1,Program!Z88),FALSE),Z$2&amp;"-"&amp;Program!Z87&amp;"/ ","")</f>
        <v/>
      </c>
      <c r="AA86" s="9" t="str">
        <f>IF(IFERROR(SEARCH(Kişisel!$A$1,Program!AA88),FALSE),AA$2&amp;"-"&amp;Program!AA87&amp;"/ ","")</f>
        <v/>
      </c>
      <c r="AB86" s="9" t="str">
        <f>IF(IFERROR(SEARCH(Kişisel!$A$1,Program!AB88),FALSE),AB$2&amp;"-"&amp;Program!AB87&amp;"/ ","")</f>
        <v/>
      </c>
      <c r="AC86" s="9" t="str">
        <f>IF(IFERROR(SEARCH(Kişisel!$A$1,Program!AC88),FALSE),AC$2&amp;"-"&amp;Program!AC87&amp;"/ ","")</f>
        <v/>
      </c>
      <c r="AD86" s="9" t="str">
        <f>IF(IFERROR(SEARCH(Kişisel!$A$1,Program!AD88),FALSE),AD$2&amp;"-"&amp;Program!AD87&amp;"/ ","")</f>
        <v/>
      </c>
      <c r="AE86" s="9" t="str">
        <f>IF(IFERROR(SEARCH(Kişisel!$A$1,Program!AE88),FALSE),AE$2&amp;"-"&amp;Program!AE87&amp;"/ ","")</f>
        <v/>
      </c>
      <c r="AF86" s="9" t="str">
        <f>IF(IFERROR(SEARCH(Kişisel!$A$1,Program!AF88),FALSE),AF$2&amp;"-"&amp;Program!AF87&amp;"/ ","")</f>
        <v/>
      </c>
      <c r="AG86" s="9" t="str">
        <f>IF(IFERROR(SEARCH(Kişisel!$A$1,Program!AG88),FALSE),AG$2&amp;"-"&amp;Program!AG87&amp;"/ ","")</f>
        <v/>
      </c>
      <c r="AH86" s="9" t="str">
        <f>IF(IFERROR(SEARCH(Kişisel!$A$1,Program!AH88),FALSE),AH$2&amp;"-"&amp;Program!AH87&amp;"/ ","")</f>
        <v/>
      </c>
      <c r="AI86" s="9" t="str">
        <f>IF(IFERROR(SEARCH(Kişisel!$A$1,Program!AI88),FALSE),AI$2&amp;"-"&amp;Program!AI87&amp;"/ ","")</f>
        <v/>
      </c>
      <c r="AJ86" s="9" t="str">
        <f>IF(IFERROR(SEARCH(Kişisel!$A$1,Program!AJ88),FALSE),AJ$2&amp;"-"&amp;Program!AJ87&amp;"/ ","")</f>
        <v/>
      </c>
      <c r="AK86" s="9" t="str">
        <f>IF(IFERROR(SEARCH(Kişisel!$A$1,Program!AK88),FALSE),AK$2&amp;"-"&amp;Program!AK87&amp;"/ ","")</f>
        <v/>
      </c>
      <c r="AL86" s="9" t="str">
        <f>IF(IFERROR(SEARCH(Kişisel!$A$1,Program!AL88),FALSE),AL$2&amp;"-"&amp;Program!AL87&amp;"/ ","")</f>
        <v/>
      </c>
      <c r="AM86" s="9" t="str">
        <f>IF(IFERROR(SEARCH(Kişisel!$A$1,Program!AM88),FALSE),AM$2&amp;"-"&amp;Program!AM87&amp;"/ ","")</f>
        <v/>
      </c>
      <c r="AN86" s="9" t="str">
        <f>IF(IFERROR(SEARCH(Kişisel!$A$1,Program!AN88),FALSE),AN$2&amp;"-"&amp;Program!AN87&amp;"/ ","")</f>
        <v/>
      </c>
      <c r="AO86" s="9" t="str">
        <f>IF(IFERROR(SEARCH(Kişisel!$A$1,Program!AO88),FALSE),AO$2&amp;"-"&amp;Program!AO87&amp;"/ ","")</f>
        <v/>
      </c>
      <c r="AP86" s="9" t="str">
        <f>IF(IFERROR(SEARCH(Kişisel!$A$1,Program!AP88),FALSE),AP$2&amp;"-"&amp;Program!AP87&amp;"/ ","")</f>
        <v/>
      </c>
      <c r="AQ86" s="9" t="str">
        <f>IF(IFERROR(SEARCH(Kişisel!$A$1,Program!AQ88),FALSE),AQ$2&amp;"-"&amp;Program!AQ87&amp;"/ ","")</f>
        <v/>
      </c>
      <c r="AR86" s="9" t="str">
        <f>IF(IFERROR(SEARCH(Kişisel!$A$1,Program!AR88),FALSE),AR$2&amp;"-"&amp;Program!AR87&amp;"/ ","")</f>
        <v/>
      </c>
      <c r="AS86" s="9" t="str">
        <f>IF(IFERROR(SEARCH(Kişisel!$A$1,Program!AS88),FALSE),AS$2&amp;"-"&amp;Program!AS87&amp;"/ ","")</f>
        <v/>
      </c>
      <c r="AT86" s="9" t="str">
        <f>IF(IFERROR(SEARCH(Kişisel!$A$1,Program!AT88),FALSE),AT$2&amp;"-"&amp;Program!AT87&amp;"/ ","")</f>
        <v/>
      </c>
      <c r="AU86" s="9" t="str">
        <f>IF(IFERROR(SEARCH(Kişisel!$A$1,Program!AU88),FALSE),AU$2&amp;"-"&amp;Program!AU87&amp;"/ ","")</f>
        <v/>
      </c>
      <c r="AV86" s="9" t="str">
        <f>IF(IFERROR(SEARCH(Kişisel!$A$1,Program!AV88),FALSE),AV$2&amp;"-"&amp;Program!AV87&amp;"/ ","")</f>
        <v/>
      </c>
      <c r="AW86" s="9" t="str">
        <f>IF(IFERROR(SEARCH(Kişisel!$A$1,Program!AW88),FALSE),AW$2&amp;"-"&amp;Program!AW87&amp;"/ ","")</f>
        <v/>
      </c>
      <c r="AX86" s="9" t="str">
        <f>IF(IFERROR(SEARCH(Kişisel!$A$1,Program!AX88),FALSE),AX$2&amp;"-"&amp;Program!AX87&amp;"/ ","")</f>
        <v/>
      </c>
      <c r="AY86" s="9" t="str">
        <f>IF(IFERROR(SEARCH(Kişisel!$A$1,Program!AY88),FALSE),AY$2&amp;"-"&amp;Program!AY87&amp;"/ ","")</f>
        <v/>
      </c>
      <c r="AZ86" s="9" t="str">
        <f>IF(IFERROR(SEARCH(Kişisel!$A$1,Program!AZ88),FALSE),AZ$2&amp;"-"&amp;Program!AZ87&amp;"/ ","")</f>
        <v/>
      </c>
      <c r="BA86" s="9" t="str">
        <f>IF(IFERROR(SEARCH(Kişisel!$A$1,Program!BA88),FALSE),BA$2&amp;"-"&amp;Program!BA87&amp;"/ ","")</f>
        <v/>
      </c>
      <c r="BB86" s="9" t="str">
        <f>IF(IFERROR(SEARCH(Kişisel!$A$1,Program!BB88),FALSE),BB$2&amp;"-"&amp;Program!BB87&amp;"/ ","")</f>
        <v/>
      </c>
      <c r="BC86" s="9" t="str">
        <f>IF(IFERROR(SEARCH(Kişisel!$A$1,Program!BC88),FALSE),BC$2&amp;"-"&amp;Program!BC87&amp;"/ ","")</f>
        <v/>
      </c>
      <c r="BD86" s="9" t="str">
        <f>IF(IFERROR(SEARCH(Kişisel!$A$1,Program!BD88),FALSE),BD$2&amp;"-"&amp;Program!BD87&amp;"/ ","")</f>
        <v/>
      </c>
      <c r="BE86" s="9" t="str">
        <f>IF(IFERROR(SEARCH(Kişisel!$A$1,Program!BE88),FALSE),BE$2&amp;"-"&amp;Program!BE87&amp;"/ ","")</f>
        <v/>
      </c>
      <c r="BF86" t="str">
        <f t="shared" ref="BF86" si="126">CONCATENATE(D86,D88,E86,E88,F86,F88,G86,G88,H86,H88,I86,I88,J86,J88,K86,K88,L86,L88,M86,M88,N86,N88,O86,O88,P86,P88,Q86,Q88,R86,R88,S86,S88,T86,T88,U86,U88,V86,V88,W86,W88,X86,X88,Y86,Y88,Z86,Z88,AA86,AA88,AB86,AB88,AC86,AC88,AD86,AD88,AE86,AE88,AF86,AF88,AG86,AG88,AH86,AH88,AI86,AI88,AJ86,AJ88,AK86,AK88,AL86,AL88,AM86,AM88,AN86,AN88,AO86,AO88,AP86,AP88,AQ86,AQ88)</f>
        <v/>
      </c>
      <c r="BG86" t="str">
        <f t="shared" si="124"/>
        <v/>
      </c>
    </row>
    <row r="87" spans="1:59">
      <c r="A87" s="394"/>
      <c r="C87" s="6" t="str">
        <f t="shared" si="125"/>
        <v/>
      </c>
      <c r="D87" t="str">
        <f>IF(AND(Program!D87&lt;&gt;"",OR(Kişisel!$C$1=Program!D89,AND(Program!D89="",Program!D$3=Kişisel!$C$1))),CONCATENATE(D$2,"-",Program!D87," "),"")</f>
        <v/>
      </c>
      <c r="E87" t="str">
        <f>IF(AND(Program!E87&lt;&gt;"",OR(Kişisel!$C$1=Program!E89,AND(Program!E89="",Program!E$3=Kişisel!$C$1))),CONCATENATE(E$2,"-",Program!E87," "),"")</f>
        <v/>
      </c>
      <c r="F87" t="str">
        <f>IF(AND(Program!F87&lt;&gt;"",OR(Kişisel!$C$1=Program!F89,AND(Program!F89="",Program!F$3=Kişisel!$C$1))),CONCATENATE(F$2,"-",Program!F87," "),"")</f>
        <v/>
      </c>
      <c r="G87" t="str">
        <f>IF(AND(Program!G87&lt;&gt;"",OR(Kişisel!$C$1=Program!G89,AND(Program!G89="",Program!G$3=Kişisel!$C$1))),CONCATENATE(G$2,"-",Program!G87," "),"")</f>
        <v/>
      </c>
      <c r="H87" t="str">
        <f>IF(AND(Program!H87&lt;&gt;"",OR(Kişisel!$C$1=Program!H89,AND(Program!H89="",Program!H$3=Kişisel!$C$1))),CONCATENATE(H$2,"-",Program!H87," "),"")</f>
        <v/>
      </c>
      <c r="I87" t="str">
        <f>IF(AND(Program!I87&lt;&gt;"",OR(Kişisel!$C$1=Program!I89,AND(Program!I89="",Program!I$3=Kişisel!$C$1))),CONCATENATE(I$2,"-",Program!I87," "),"")</f>
        <v/>
      </c>
      <c r="J87" t="str">
        <f>IF(AND(Program!J87&lt;&gt;"",OR(Kişisel!$C$1=Program!J89,AND(Program!J89="",Program!J$3=Kişisel!$C$1))),CONCATENATE(J$2,"-",Program!J87," "),"")</f>
        <v/>
      </c>
      <c r="K87" t="str">
        <f>IF(AND(Program!K87&lt;&gt;"",OR(Kişisel!$C$1=Program!K89,AND(Program!K89="",Program!K$3=Kişisel!$C$1))),CONCATENATE(K$2,"-",Program!K87," "),"")</f>
        <v/>
      </c>
      <c r="L87" t="str">
        <f>IF(AND(Program!L87&lt;&gt;"",OR(Kişisel!$C$1=Program!L89,AND(Program!L89="",Program!L$3=Kişisel!$C$1))),CONCATENATE(L$2,"-",Program!L87," "),"")</f>
        <v/>
      </c>
      <c r="M87" t="str">
        <f>IF(AND(Program!M87&lt;&gt;"",OR(Kişisel!$C$1=Program!M89,AND(Program!M89="",Program!M$3=Kişisel!$C$1))),CONCATENATE(M$2,"-",Program!M87," "),"")</f>
        <v/>
      </c>
      <c r="N87" t="str">
        <f>IF(AND(Program!N118&lt;&gt;"",OR(Kişisel!$C$1=Program!N120,AND(Program!N120="",Program!N$3=Kişisel!$C$1))),CONCATENATE(N$2,"-",Program!N118," "),"")</f>
        <v/>
      </c>
      <c r="O87" t="str">
        <f>IF(AND(Program!O87&lt;&gt;"",OR(Kişisel!$C$1=Program!O89,AND(Program!O89="",Program!O$3=Kişisel!$C$1))),CONCATENATE(O$2,"-",Program!O87," "),"")</f>
        <v/>
      </c>
      <c r="P87" t="str">
        <f>IF(AND(Program!P87&lt;&gt;"",OR(Kişisel!$C$1=Program!P89,AND(Program!P89="",Program!P$3=Kişisel!$C$1))),CONCATENATE(P$2,"-",Program!P87," "),"")</f>
        <v/>
      </c>
      <c r="Q87" t="str">
        <f>IF(AND(Program!Q87&lt;&gt;"",OR(Kişisel!$C$1=Program!Q89,AND(Program!Q89="",Program!Q$3=Kişisel!$C$1))),CONCATENATE(Q$2,"-",Program!Q87," "),"")</f>
        <v/>
      </c>
      <c r="R87" t="str">
        <f>IF(AND(Program!R87&lt;&gt;"",OR(Kişisel!$C$1=Program!R89,AND(Program!R89="",Program!R$3=Kişisel!$C$1))),CONCATENATE(R$2,"-",Program!R87," "),"")</f>
        <v/>
      </c>
      <c r="S87" t="str">
        <f>IF(AND(Program!S87&lt;&gt;"",OR(Kişisel!$C$1=Program!S89,AND(Program!S89="",Program!S$3=Kişisel!$C$1))),CONCATENATE(S$2,"-",Program!S87," "),"")</f>
        <v/>
      </c>
      <c r="T87" t="str">
        <f>IF(AND(Program!T87&lt;&gt;"",OR(Kişisel!$C$1=Program!T89,AND(Program!T89="",Program!T$3=Kişisel!$C$1))),CONCATENATE(T$2,"-",Program!T87," "),"")</f>
        <v/>
      </c>
      <c r="U87" t="str">
        <f>IF(AND(Program!U87&lt;&gt;"",OR(Kişisel!$C$1=Program!U89,AND(Program!U89="",Program!U$3=Kişisel!$C$1))),CONCATENATE(U$2,"-",Program!U87," "),"")</f>
        <v/>
      </c>
      <c r="V87" t="str">
        <f>IF(AND(Program!V87&lt;&gt;"",OR(Kişisel!$C$1=Program!V89,AND(Program!V89="",Program!V$3=Kişisel!$C$1))),CONCATENATE(V$2,"-",Program!V87," "),"")</f>
        <v/>
      </c>
      <c r="W87" t="str">
        <f>IF(AND(Program!W87&lt;&gt;"",OR(Kişisel!$C$1=Program!W89,AND(Program!W89="",Program!W$3=Kişisel!$C$1))),CONCATENATE(W$2,"-",Program!W87," "),"")</f>
        <v/>
      </c>
      <c r="X87" t="str">
        <f>IF(AND(Program!X87&lt;&gt;"",OR(Kişisel!$C$1=Program!X89,AND(Program!X89="",Program!X$3=Kişisel!$C$1))),CONCATENATE(X$2,"-",Program!X87," "),"")</f>
        <v/>
      </c>
      <c r="Y87" t="str">
        <f>IF(AND(Program!Y87&lt;&gt;"",OR(Kişisel!$C$1=Program!Y89,AND(Program!Y89="",Program!Y$3=Kişisel!$C$1))),CONCATENATE(Y$2,"-",Program!Y87," "),"")</f>
        <v/>
      </c>
      <c r="Z87" t="str">
        <f>IF(AND(Program!Z87&lt;&gt;"",OR(Kişisel!$C$1=Program!Z89,AND(Program!Z89="",Program!Z$3=Kişisel!$C$1))),CONCATENATE(Z$2,"-",Program!Z87," "),"")</f>
        <v/>
      </c>
      <c r="AA87" t="str">
        <f>IF(AND(Program!AA87&lt;&gt;"",OR(Kişisel!$C$1=Program!AA89,AND(Program!AA89="",Program!AA$3=Kişisel!$C$1))),CONCATENATE(AA$2,"-",Program!AA87," "),"")</f>
        <v/>
      </c>
      <c r="AB87" t="str">
        <f>IF(AND(Program!AB87&lt;&gt;"",OR(Kişisel!$C$1=Program!AB89,AND(Program!AB89="",Program!AB$3=Kişisel!$C$1))),CONCATENATE(AB$2,"-",Program!AB87," "),"")</f>
        <v/>
      </c>
      <c r="AC87" t="str">
        <f>IF(AND(Program!AC87&lt;&gt;"",OR(Kişisel!$C$1=Program!AC89,AND(Program!AC89="",Program!AC$3=Kişisel!$C$1))),CONCATENATE(AC$2,"-",Program!AC87," "),"")</f>
        <v/>
      </c>
      <c r="AD87" t="str">
        <f>IF(AND(Program!AD87&lt;&gt;"",OR(Kişisel!$C$1=Program!AD89,AND(Program!AD89="",Program!AD$3=Kişisel!$C$1))),CONCATENATE(AD$2,"-",Program!AD87," "),"")</f>
        <v/>
      </c>
      <c r="AE87" t="str">
        <f>IF(AND(Program!AE87&lt;&gt;"",OR(Kişisel!$C$1=Program!AE89,AND(Program!AE89="",Program!AE$3=Kişisel!$C$1))),CONCATENATE(AE$2,"-",Program!AE87," "),"")</f>
        <v/>
      </c>
      <c r="AF87" t="str">
        <f>IF(AND(Program!AF87&lt;&gt;"",OR(Kişisel!$C$1=Program!AF89,AND(Program!AF89="",Program!AF$3=Kişisel!$C$1))),CONCATENATE(AF$2,"-",Program!AF87," "),"")</f>
        <v/>
      </c>
      <c r="AG87" t="str">
        <f>IF(AND(Program!AG87&lt;&gt;"",OR(Kişisel!$C$1=Program!AG89,AND(Program!AG89="",Program!AG$3=Kişisel!$C$1))),CONCATENATE(AG$2,"-",Program!AG87," "),"")</f>
        <v/>
      </c>
      <c r="AH87" t="str">
        <f>IF(AND(Program!AH87&lt;&gt;"",OR(Kişisel!$C$1=Program!AH89,AND(Program!AH89="",Program!AH$3=Kişisel!$C$1))),CONCATENATE(AH$2,"-",Program!AH87," "),"")</f>
        <v/>
      </c>
      <c r="AI87" t="str">
        <f>IF(AND(Program!AI87&lt;&gt;"",OR(Kişisel!$C$1=Program!AI89,AND(Program!AI89="",Program!AI$3=Kişisel!$C$1))),CONCATENATE(AI$2,"-",Program!AI87," "),"")</f>
        <v/>
      </c>
      <c r="AJ87" t="str">
        <f>IF(AND(Program!AJ87&lt;&gt;"",OR(Kişisel!$C$1=Program!AJ89,AND(Program!AJ89="",Program!AJ$3=Kişisel!$C$1))),CONCATENATE(AJ$2,"-",Program!AJ87," "),"")</f>
        <v/>
      </c>
      <c r="AK87" t="str">
        <f>IF(AND(Program!AK87&lt;&gt;"",OR(Kişisel!$C$1=Program!AK89,AND(Program!AK89="",Program!AK$3=Kişisel!$C$1))),CONCATENATE(AK$2,"-",Program!AK87," "),"")</f>
        <v/>
      </c>
      <c r="AL87" t="str">
        <f>IF(AND(Program!AL87&lt;&gt;"",OR(Kişisel!$C$1=Program!AL89,AND(Program!AL89="",Program!AL$3=Kişisel!$C$1))),CONCATENATE(AL$2,"-",Program!AL87," "),"")</f>
        <v/>
      </c>
      <c r="AM87" t="str">
        <f>IF(AND(Program!AM87&lt;&gt;"",OR(Kişisel!$C$1=Program!AM89,AND(Program!AM89="",Program!AM$3=Kişisel!$C$1))),CONCATENATE(AM$2,"-",Program!AM87," "),"")</f>
        <v/>
      </c>
      <c r="AN87" t="str">
        <f>IF(AND(Program!AN87&lt;&gt;"",OR(Kişisel!$C$1=Program!AN89,AND(Program!AN89="",Program!AN$3=Kişisel!$C$1))),CONCATENATE(AN$2,"-",Program!AN87," "),"")</f>
        <v/>
      </c>
      <c r="AO87" t="str">
        <f>IF(AND(Program!AO87&lt;&gt;"",OR(Kişisel!$C$1=Program!AO89,AND(Program!AO89="",Program!AO$3=Kişisel!$C$1))),CONCATENATE(AO$2,"-",Program!AO87," "),"")</f>
        <v/>
      </c>
      <c r="AP87" t="str">
        <f>IF(AND(Program!AP87&lt;&gt;"",OR(Kişisel!$C$1=Program!AP89,AND(Program!AP89="",Program!AP$3=Kişisel!$C$1))),CONCATENATE(AP$2,"-",Program!AP87," "),"")</f>
        <v/>
      </c>
      <c r="AQ87" t="str">
        <f>IF(AND(Program!AQ87&lt;&gt;"",OR(Kişisel!$C$1=Program!AQ89,AND(Program!AQ89="",Program!AQ$3=Kişisel!$C$1))),CONCATENATE(AQ$2,"-",Program!AQ87," "),"")</f>
        <v/>
      </c>
      <c r="AR87" t="str">
        <f>IF(AND(Program!AR87&lt;&gt;"",OR(Kişisel!$C$1=Program!AR89,AND(Program!AR89="",Program!AR$3=Kişisel!$C$1))),CONCATENATE(AR$2,"-",Program!AR87," "),"")</f>
        <v/>
      </c>
      <c r="AS87" t="str">
        <f>IF(AND(Program!AS87&lt;&gt;"",OR(Kişisel!$C$1=Program!AS89,AND(Program!AS89="",Program!AS$3=Kişisel!$C$1))),CONCATENATE(AS$2,"-",Program!AS87," "),"")</f>
        <v/>
      </c>
      <c r="AT87" t="str">
        <f>IF(AND(Program!AT87&lt;&gt;"",OR(Kişisel!$C$1=Program!AT89,AND(Program!AT89="",Program!AT$3=Kişisel!$C$1))),CONCATENATE(AT$2,"-",Program!AT87," "),"")</f>
        <v/>
      </c>
      <c r="AU87" t="str">
        <f>IF(AND(Program!AU87&lt;&gt;"",OR(Kişisel!$C$1=Program!AU89,AND(Program!AU89="",Program!AU$3=Kişisel!$C$1))),CONCATENATE(AU$2,"-",Program!AU87," "),"")</f>
        <v/>
      </c>
      <c r="AV87" t="str">
        <f>IF(AND(Program!AV87&lt;&gt;"",OR(Kişisel!$C$1=Program!AV89,AND(Program!AV89="",Program!AV$3=Kişisel!$C$1))),CONCATENATE(AV$2,"-",Program!AV87," "),"")</f>
        <v/>
      </c>
      <c r="AW87" t="str">
        <f>IF(AND(Program!AW87&lt;&gt;"",OR(Kişisel!$C$1=Program!AW89,AND(Program!AW89="",Program!AW$3=Kişisel!$C$1))),CONCATENATE(AW$2,"-",Program!AW87," "),"")</f>
        <v/>
      </c>
      <c r="AX87" t="str">
        <f>IF(AND(Program!AX87&lt;&gt;"",OR(Kişisel!$C$1=Program!AX89,AND(Program!AX89="",Program!AX$3=Kişisel!$C$1))),CONCATENATE(AX$2,"-",Program!AX87," "),"")</f>
        <v/>
      </c>
      <c r="AY87" t="str">
        <f>IF(AND(Program!AY87&lt;&gt;"",OR(Kişisel!$C$1=Program!AY89,AND(Program!AY89="",Program!AY$3=Kişisel!$C$1))),CONCATENATE(AY$2,"-",Program!AY87," "),"")</f>
        <v/>
      </c>
      <c r="AZ87" t="str">
        <f>IF(AND(Program!AZ87&lt;&gt;"",OR(Kişisel!$C$1=Program!AZ89,AND(Program!AZ89="",Program!AZ$3=Kişisel!$C$1))),CONCATENATE(AZ$2,"-",Program!AZ87," "),"")</f>
        <v/>
      </c>
      <c r="BA87" t="str">
        <f>IF(AND(Program!BA87&lt;&gt;"",OR(Kişisel!$C$1=Program!BA89,AND(Program!BA89="",Program!BA$3=Kişisel!$C$1))),CONCATENATE(BA$2,"-",Program!BA87," "),"")</f>
        <v/>
      </c>
      <c r="BB87" t="str">
        <f>IF(AND(Program!BB87&lt;&gt;"",OR(Kişisel!$C$1=Program!BB89,AND(Program!BB89="",Program!BB$3=Kişisel!$C$1))),CONCATENATE(BB$2,"-",Program!BB87," "),"")</f>
        <v/>
      </c>
      <c r="BC87" t="str">
        <f>IF(AND(Program!BC87&lt;&gt;"",OR(Kişisel!$C$1=Program!BC89,AND(Program!BC89="",Program!BC$3=Kişisel!$C$1))),CONCATENATE(BC$2,"-",Program!BC87," "),"")</f>
        <v/>
      </c>
      <c r="BD87" t="str">
        <f>IF(AND(Program!BD87&lt;&gt;"",OR(Kişisel!$C$1=Program!BD89,AND(Program!BD89="",Program!BD$3=Kişisel!$C$1))),CONCATENATE(BD$2,"-",Program!BD87," "),"")</f>
        <v/>
      </c>
      <c r="BE87" t="str">
        <f>IF(AND(Program!BE87&lt;&gt;"",OR(Kişisel!$C$1=Program!BE89,AND(Program!BE89="",Program!BE$3=Kişisel!$C$1))),CONCATENATE(BE$2,"-",Program!BE87," "),"")</f>
        <v/>
      </c>
      <c r="BF87" t="str">
        <f t="shared" ref="BF87" si="127">CONCATENATE(D87,E87,F87,G87,H87,I87,J87,K87,L87,M87,N87,O87,P87,Q87,R87,S87,T87,U87,V87,W87,X87,Y87,Z87,AA87,AB87,AC87,AD87,AE87,AF87,AG87,AH87,AI87,AJ87,AK87,AL87,AM87,AN87,AO87,AP87,AQ87,)</f>
        <v/>
      </c>
      <c r="BG87" t="str">
        <f t="shared" ref="BG87" si="128">CONCATENATE(AR87,AS87,AT87,AU87,AV87,AW87,AX87,AY87,AZ87,BA87,BB87,BC87,BD87,BE87,)</f>
        <v/>
      </c>
    </row>
    <row r="88" spans="1:59">
      <c r="A88" s="394"/>
      <c r="D88" s="29" t="str">
        <f>IF(D86&lt;&gt;"",IF(Program!D89&lt;&gt;"","("&amp;Program!D89&amp;")","("&amp;Program!D$3&amp;")"),"")</f>
        <v/>
      </c>
      <c r="E88" s="29" t="str">
        <f>IF(E86&lt;&gt;"",IF(Program!E89&lt;&gt;"","("&amp;Program!E89&amp;")","("&amp;Program!E$3&amp;")"),"")</f>
        <v/>
      </c>
      <c r="F88" s="29" t="str">
        <f>IF(F86&lt;&gt;"",IF(Program!F89&lt;&gt;"","("&amp;Program!F89&amp;")","("&amp;Program!F$3&amp;")"),"")</f>
        <v/>
      </c>
      <c r="G88" s="29" t="str">
        <f>IF(G86&lt;&gt;"",IF(Program!G89&lt;&gt;"","("&amp;Program!G89&amp;")","("&amp;Program!G$3&amp;")"),"")</f>
        <v/>
      </c>
      <c r="H88" s="29" t="str">
        <f>IF(H86&lt;&gt;"",IF(Program!H89&lt;&gt;"","("&amp;Program!H89&amp;")","("&amp;Program!H$3&amp;")"),"")</f>
        <v/>
      </c>
      <c r="I88" s="29" t="str">
        <f>IF(I86&lt;&gt;"",IF(Program!I89&lt;&gt;"","("&amp;Program!I89&amp;")","("&amp;Program!I$3&amp;")"),"")</f>
        <v/>
      </c>
      <c r="J88" s="29" t="str">
        <f>IF(J86&lt;&gt;"",IF(Program!J89&lt;&gt;"","("&amp;Program!J89&amp;")","("&amp;Program!J$3&amp;")"),"")</f>
        <v/>
      </c>
      <c r="K88" s="29" t="str">
        <f>IF(K86&lt;&gt;"",IF(Program!K89&lt;&gt;"","("&amp;Program!K89&amp;")","("&amp;Program!K$3&amp;")"),"")</f>
        <v/>
      </c>
      <c r="L88" s="29" t="str">
        <f>IF(L86&lt;&gt;"",IF(Program!L89&lt;&gt;"","("&amp;Program!L89&amp;")","("&amp;Program!L$3&amp;")"),"")</f>
        <v/>
      </c>
      <c r="M88" s="29" t="str">
        <f>IF(M86&lt;&gt;"",IF(Program!M89&lt;&gt;"","("&amp;Program!M89&amp;")","("&amp;Program!M$3&amp;")"),"")</f>
        <v/>
      </c>
      <c r="N88" s="29" t="str">
        <f>IF(N86&lt;&gt;"",IF(Program!N120&lt;&gt;"","("&amp;Program!N120&amp;")","("&amp;Program!N$3&amp;")"),"")</f>
        <v/>
      </c>
      <c r="O88" s="29" t="str">
        <f>IF(O86&lt;&gt;"",IF(Program!O89&lt;&gt;"","("&amp;Program!O89&amp;")","("&amp;Program!O$3&amp;")"),"")</f>
        <v/>
      </c>
      <c r="P88" s="29" t="str">
        <f>IF(P86&lt;&gt;"",IF(Program!P89&lt;&gt;"","("&amp;Program!P89&amp;")","("&amp;Program!P$3&amp;")"),"")</f>
        <v/>
      </c>
      <c r="Q88" s="29" t="str">
        <f>IF(Q86&lt;&gt;"",IF(Program!Q89&lt;&gt;"","("&amp;Program!Q89&amp;")","("&amp;Program!Q$3&amp;")"),"")</f>
        <v/>
      </c>
      <c r="R88" s="29" t="str">
        <f>IF(R86&lt;&gt;"",IF(Program!R89&lt;&gt;"","("&amp;Program!R89&amp;")","("&amp;Program!R$3&amp;")"),"")</f>
        <v/>
      </c>
      <c r="S88" s="29" t="str">
        <f>IF(S86&lt;&gt;"",IF(Program!S89&lt;&gt;"","("&amp;Program!S89&amp;")","("&amp;Program!S$3&amp;")"),"")</f>
        <v/>
      </c>
      <c r="T88" s="29" t="str">
        <f>IF(T86&lt;&gt;"",IF(Program!T89&lt;&gt;"","("&amp;Program!T89&amp;")","("&amp;Program!T$3&amp;")"),"")</f>
        <v/>
      </c>
      <c r="U88" s="29" t="str">
        <f>IF(U86&lt;&gt;"",IF(Program!U89&lt;&gt;"","("&amp;Program!U89&amp;")","("&amp;Program!U$3&amp;")"),"")</f>
        <v/>
      </c>
      <c r="V88" s="29" t="str">
        <f>IF(V86&lt;&gt;"",IF(Program!V89&lt;&gt;"","("&amp;Program!V89&amp;")","("&amp;Program!V$3&amp;")"),"")</f>
        <v/>
      </c>
      <c r="W88" s="29" t="str">
        <f>IF(W86&lt;&gt;"",IF(Program!W89&lt;&gt;"","("&amp;Program!W89&amp;")","("&amp;Program!W$3&amp;")"),"")</f>
        <v/>
      </c>
      <c r="X88" s="29" t="str">
        <f>IF(X86&lt;&gt;"",IF(Program!X89&lt;&gt;"","("&amp;Program!X89&amp;")","("&amp;Program!X$3&amp;")"),"")</f>
        <v/>
      </c>
      <c r="Y88" s="29" t="str">
        <f>IF(Y86&lt;&gt;"",IF(Program!Y89&lt;&gt;"","("&amp;Program!Y89&amp;")","("&amp;Program!Y$3&amp;")"),"")</f>
        <v/>
      </c>
      <c r="Z88" s="29" t="str">
        <f>IF(Z86&lt;&gt;"",IF(Program!Z89&lt;&gt;"","("&amp;Program!Z89&amp;")","("&amp;Program!Z$3&amp;")"),"")</f>
        <v/>
      </c>
      <c r="AA88" s="29" t="str">
        <f>IF(AA86&lt;&gt;"",IF(Program!AA89&lt;&gt;"","("&amp;Program!AA89&amp;")","("&amp;Program!AA$3&amp;")"),"")</f>
        <v/>
      </c>
      <c r="AB88" s="29" t="str">
        <f>IF(AB86&lt;&gt;"",IF(Program!AB89&lt;&gt;"","("&amp;Program!AB89&amp;")","("&amp;Program!AB$3&amp;")"),"")</f>
        <v/>
      </c>
      <c r="AC88" s="29" t="str">
        <f>IF(AC86&lt;&gt;"",IF(Program!AC89&lt;&gt;"","("&amp;Program!AC89&amp;")","("&amp;Program!AC$3&amp;")"),"")</f>
        <v/>
      </c>
      <c r="AD88" s="29" t="str">
        <f>IF(AD86&lt;&gt;"",IF(Program!AD89&lt;&gt;"","("&amp;Program!AD89&amp;")","("&amp;Program!AD$3&amp;")"),"")</f>
        <v/>
      </c>
      <c r="AE88" s="29" t="str">
        <f>IF(AE86&lt;&gt;"",IF(Program!AE89&lt;&gt;"","("&amp;Program!AE89&amp;")","("&amp;Program!AE$3&amp;")"),"")</f>
        <v/>
      </c>
      <c r="AF88" s="29" t="str">
        <f>IF(AF86&lt;&gt;"",IF(Program!AF89&lt;&gt;"","("&amp;Program!AF89&amp;")","("&amp;Program!AF$3&amp;")"),"")</f>
        <v/>
      </c>
      <c r="AG88" s="29" t="str">
        <f>IF(AG86&lt;&gt;"",IF(Program!AG89&lt;&gt;"","("&amp;Program!AG89&amp;")","("&amp;Program!AG$3&amp;")"),"")</f>
        <v/>
      </c>
      <c r="AH88" s="29" t="str">
        <f>IF(AH86&lt;&gt;"",IF(Program!AH89&lt;&gt;"","("&amp;Program!AH89&amp;")","("&amp;Program!AH$3&amp;")"),"")</f>
        <v/>
      </c>
      <c r="AI88" s="29" t="str">
        <f>IF(AI86&lt;&gt;"",IF(Program!AI89&lt;&gt;"","("&amp;Program!AI89&amp;")","("&amp;Program!AI$3&amp;")"),"")</f>
        <v/>
      </c>
      <c r="AJ88" s="29" t="str">
        <f>IF(AJ86&lt;&gt;"",IF(Program!AJ89&lt;&gt;"","("&amp;Program!AJ89&amp;")","("&amp;Program!AJ$3&amp;")"),"")</f>
        <v/>
      </c>
      <c r="AK88" s="29" t="str">
        <f>IF(AK86&lt;&gt;"",IF(Program!AK89&lt;&gt;"","("&amp;Program!AK89&amp;")","("&amp;Program!AK$3&amp;")"),"")</f>
        <v/>
      </c>
      <c r="AL88" s="29" t="str">
        <f>IF(AL86&lt;&gt;"",IF(Program!AL89&lt;&gt;"","("&amp;Program!AL89&amp;")","("&amp;Program!AL$3&amp;")"),"")</f>
        <v/>
      </c>
      <c r="AM88" s="29" t="str">
        <f>IF(AM86&lt;&gt;"",IF(Program!AM89&lt;&gt;"","("&amp;Program!AM89&amp;")","("&amp;Program!AM$3&amp;")"),"")</f>
        <v/>
      </c>
      <c r="AN88" s="29" t="str">
        <f>IF(AN86&lt;&gt;"",IF(Program!AN89&lt;&gt;"","("&amp;Program!AN89&amp;")","("&amp;Program!AN$3&amp;")"),"")</f>
        <v/>
      </c>
      <c r="AO88" s="29" t="str">
        <f>IF(AO86&lt;&gt;"",IF(Program!AO89&lt;&gt;"","("&amp;Program!AO89&amp;")","("&amp;Program!AO$3&amp;")"),"")</f>
        <v/>
      </c>
      <c r="AP88" s="29" t="str">
        <f>IF(AP86&lt;&gt;"",IF(Program!AP89&lt;&gt;"","("&amp;Program!AP89&amp;")","("&amp;Program!AP$3&amp;")"),"")</f>
        <v/>
      </c>
      <c r="AQ88" s="29" t="str">
        <f>IF(AQ86&lt;&gt;"",IF(Program!AQ89&lt;&gt;"","("&amp;Program!AQ89&amp;")","("&amp;Program!AQ$3&amp;")"),"")</f>
        <v/>
      </c>
      <c r="AR88" s="29" t="str">
        <f>IF(AR86&lt;&gt;"",IF(Program!AR89&lt;&gt;"","("&amp;Program!AR89&amp;")","("&amp;Program!AR$3&amp;")"),"")</f>
        <v/>
      </c>
      <c r="AS88" s="29" t="str">
        <f>IF(AS86&lt;&gt;"",IF(Program!AS89&lt;&gt;"","("&amp;Program!AS89&amp;")","("&amp;Program!AS$3&amp;")"),"")</f>
        <v/>
      </c>
      <c r="AT88" s="29" t="str">
        <f>IF(AT86&lt;&gt;"",IF(Program!AT89&lt;&gt;"","("&amp;Program!AT89&amp;")","("&amp;Program!AT$3&amp;")"),"")</f>
        <v/>
      </c>
      <c r="AU88" s="29" t="str">
        <f>IF(AU86&lt;&gt;"",IF(Program!AU89&lt;&gt;"","("&amp;Program!AU89&amp;")","("&amp;Program!AU$3&amp;")"),"")</f>
        <v/>
      </c>
      <c r="AV88" s="29" t="str">
        <f>IF(AV86&lt;&gt;"",IF(Program!AV89&lt;&gt;"","("&amp;Program!AV89&amp;")","("&amp;Program!AV$3&amp;")"),"")</f>
        <v/>
      </c>
      <c r="AW88" s="29" t="str">
        <f>IF(AW86&lt;&gt;"",IF(Program!AW89&lt;&gt;"","("&amp;Program!AW89&amp;")","("&amp;Program!AW$3&amp;")"),"")</f>
        <v/>
      </c>
      <c r="AX88" s="29" t="str">
        <f>IF(AX86&lt;&gt;"",IF(Program!AX89&lt;&gt;"","("&amp;Program!AX89&amp;")","("&amp;Program!AX$3&amp;")"),"")</f>
        <v/>
      </c>
      <c r="AY88" s="29" t="str">
        <f>IF(AY86&lt;&gt;"",IF(Program!AY89&lt;&gt;"","("&amp;Program!AY89&amp;")","("&amp;Program!AY$3&amp;")"),"")</f>
        <v/>
      </c>
      <c r="AZ88" s="29" t="str">
        <f>IF(AZ86&lt;&gt;"",IF(Program!AZ89&lt;&gt;"","("&amp;Program!AZ89&amp;")","("&amp;Program!AZ$3&amp;")"),"")</f>
        <v/>
      </c>
      <c r="BA88" s="29" t="str">
        <f>IF(BA86&lt;&gt;"",IF(Program!BA89&lt;&gt;"","("&amp;Program!BA89&amp;")","("&amp;Program!BA$3&amp;")"),"")</f>
        <v/>
      </c>
      <c r="BB88" s="29" t="str">
        <f>IF(BB86&lt;&gt;"",IF(Program!BB89&lt;&gt;"","("&amp;Program!BB89&amp;")","("&amp;Program!BB$3&amp;")"),"")</f>
        <v/>
      </c>
      <c r="BC88" s="29" t="str">
        <f>IF(BC86&lt;&gt;"",IF(Program!BC89&lt;&gt;"","("&amp;Program!BC89&amp;")","("&amp;Program!BC$3&amp;")"),"")</f>
        <v/>
      </c>
      <c r="BD88" s="29" t="str">
        <f>IF(BD86&lt;&gt;"",IF(Program!BD89&lt;&gt;"","("&amp;Program!BD89&amp;")","("&amp;Program!BD$3&amp;")"),"")</f>
        <v/>
      </c>
      <c r="BE88" s="29" t="str">
        <f>IF(BE86&lt;&gt;"",IF(Program!BE89&lt;&gt;"","("&amp;Program!BE89&amp;")","("&amp;Program!BE$3&amp;")"),"")</f>
        <v/>
      </c>
      <c r="BG88" t="str">
        <f t="shared" ref="BG88:BG89" si="129">CONCATENATE(AR88,AR90,AS88,AS90,AT88,AT90,AU88,AU90,AV88,AV90,AW88,AW90,AX88,AX90,AY88,AY90,AZ88,AZ90,BA88,BA90,BB88,BB90,BC88,BC90,BD88,BD90,BE88,BE90)</f>
        <v/>
      </c>
    </row>
    <row r="89" spans="1:59" ht="15" customHeight="1">
      <c r="A89" s="394" t="str">
        <f>Program!B90</f>
        <v>ÇARŞAMBA</v>
      </c>
      <c r="B89" s="5">
        <v>0.33333333333333331</v>
      </c>
      <c r="C89" s="6" t="str">
        <f t="shared" ref="C89:C90" si="130">CONCATENATE(BF89,BG89)</f>
        <v>TRN1-Akademik Danışmanlık/ (14)TRN2-Akademik Danışmanlık/ (14)</v>
      </c>
      <c r="D89" s="9" t="str">
        <f>IF(IFERROR(SEARCH(Kişisel!$A$1,Program!D91),FALSE),D$2&amp;"-"&amp;Program!D90&amp;"/ ","")</f>
        <v/>
      </c>
      <c r="E89" s="9" t="str">
        <f>IF(IFERROR(SEARCH(Kişisel!$A$1,Program!E91),FALSE),E$2&amp;"-"&amp;Program!E90&amp;"/ ","")</f>
        <v/>
      </c>
      <c r="F89" s="9" t="str">
        <f>IF(IFERROR(SEARCH(Kişisel!$A$1,Program!F91),FALSE),F$2&amp;"-"&amp;Program!F90&amp;"/ ","")</f>
        <v/>
      </c>
      <c r="G89" s="9" t="str">
        <f>IF(IFERROR(SEARCH(Kişisel!$A$1,Program!G91),FALSE),G$2&amp;"-"&amp;Program!G90&amp;"/ ","")</f>
        <v/>
      </c>
      <c r="H89" s="9" t="str">
        <f>IF(IFERROR(SEARCH(Kişisel!$A$1,Program!H91),FALSE),H$2&amp;"-"&amp;Program!H90&amp;"/ ","")</f>
        <v/>
      </c>
      <c r="I89" s="9" t="str">
        <f>IF(IFERROR(SEARCH(Kişisel!$A$1,Program!I91),FALSE),I$2&amp;"-"&amp;Program!I90&amp;"/ ","")</f>
        <v/>
      </c>
      <c r="J89" s="9" t="str">
        <f>IF(IFERROR(SEARCH(Kişisel!$A$1,Program!J91),FALSE),J$2&amp;"-"&amp;Program!J90&amp;"/ ","")</f>
        <v/>
      </c>
      <c r="K89" s="9" t="str">
        <f>IF(IFERROR(SEARCH(Kişisel!$A$1,Program!K91),FALSE),K$2&amp;"-"&amp;Program!K90&amp;"/ ","")</f>
        <v/>
      </c>
      <c r="L89" s="9" t="str">
        <f>IF(IFERROR(SEARCH(Kişisel!$A$1,Program!L91),FALSE),L$2&amp;"-"&amp;Program!L90&amp;"/ ","")</f>
        <v/>
      </c>
      <c r="M89" s="9" t="str">
        <f>IF(IFERROR(SEARCH(Kişisel!$A$1,Program!M91),FALSE),M$2&amp;"-"&amp;Program!M90&amp;"/ ","")</f>
        <v/>
      </c>
      <c r="N89" s="9" t="str">
        <f>IF(IFERROR(SEARCH(Kişisel!$A$1,Program!N91),FALSE),N$2&amp;"-"&amp;Program!N90&amp;"/ ","")</f>
        <v/>
      </c>
      <c r="O89" s="9" t="str">
        <f>IF(IFERROR(SEARCH(Kişisel!$A$1,Program!O91),FALSE),O$2&amp;"-"&amp;Program!O90&amp;"/ ","")</f>
        <v/>
      </c>
      <c r="P89" s="9" t="str">
        <f>IF(IFERROR(SEARCH(Kişisel!$A$1,Program!P91),FALSE),P$2&amp;"-"&amp;Program!P90&amp;"/ ","")</f>
        <v/>
      </c>
      <c r="Q89" s="9" t="str">
        <f>IF(IFERROR(SEARCH(Kişisel!$A$1,Program!Q91),FALSE),Q$2&amp;"-"&amp;Program!Q90&amp;"/ ","")</f>
        <v/>
      </c>
      <c r="R89" s="9" t="str">
        <f>IF(IFERROR(SEARCH(Kişisel!$A$1,Program!R91),FALSE),R$2&amp;"-"&amp;Program!R90&amp;"/ ","")</f>
        <v/>
      </c>
      <c r="S89" s="9" t="str">
        <f>IF(IFERROR(SEARCH(Kişisel!$A$1,Program!S91),FALSE),S$2&amp;"-"&amp;Program!S90&amp;"/ ","")</f>
        <v/>
      </c>
      <c r="T89" s="9" t="str">
        <f>IF(IFERROR(SEARCH(Kişisel!$A$1,Program!T91),FALSE),T$2&amp;"-"&amp;Program!T90&amp;"/ ","")</f>
        <v/>
      </c>
      <c r="U89" s="9" t="str">
        <f>IF(IFERROR(SEARCH(Kişisel!$A$1,Program!U91),FALSE),U$2&amp;"-"&amp;Program!U90&amp;"/ ","")</f>
        <v/>
      </c>
      <c r="V89" s="9" t="str">
        <f>IF(IFERROR(SEARCH(Kişisel!$A$1,Program!V91),FALSE),V$2&amp;"-"&amp;Program!V90&amp;"/ ","")</f>
        <v/>
      </c>
      <c r="W89" s="9" t="str">
        <f>IF(IFERROR(SEARCH(Kişisel!$A$1,Program!W91),FALSE),W$2&amp;"-"&amp;Program!W90&amp;"/ ","")</f>
        <v/>
      </c>
      <c r="X89" s="9" t="str">
        <f>IF(IFERROR(SEARCH(Kişisel!$A$1,Program!X91),FALSE),X$2&amp;"-"&amp;Program!X90&amp;"/ ","")</f>
        <v/>
      </c>
      <c r="Y89" s="9" t="str">
        <f>IF(IFERROR(SEARCH(Kişisel!$A$1,Program!Y91),FALSE),Y$2&amp;"-"&amp;Program!Y90&amp;"/ ","")</f>
        <v/>
      </c>
      <c r="Z89" s="9" t="str">
        <f>IF(IFERROR(SEARCH(Kişisel!$A$1,Program!Z91),FALSE),Z$2&amp;"-"&amp;Program!Z90&amp;"/ ","")</f>
        <v/>
      </c>
      <c r="AA89" s="9" t="str">
        <f>IF(IFERROR(SEARCH(Kişisel!$A$1,Program!AA91),FALSE),AA$2&amp;"-"&amp;Program!AA90&amp;"/ ","")</f>
        <v/>
      </c>
      <c r="AB89" s="9" t="str">
        <f>IF(IFERROR(SEARCH(Kişisel!$A$1,Program!AB91),FALSE),AB$2&amp;"-"&amp;Program!AB90&amp;"/ ","")</f>
        <v/>
      </c>
      <c r="AC89" s="9" t="str">
        <f>IF(IFERROR(SEARCH(Kişisel!$A$1,Program!AC91),FALSE),AC$2&amp;"-"&amp;Program!AC90&amp;"/ ","")</f>
        <v/>
      </c>
      <c r="AD89" s="9" t="str">
        <f>IF(IFERROR(SEARCH(Kişisel!$A$1,Program!AD91),FALSE),AD$2&amp;"-"&amp;Program!AD90&amp;"/ ","")</f>
        <v xml:space="preserve">TRN1-Akademik Danışmanlık/ </v>
      </c>
      <c r="AE89" s="9" t="str">
        <f>IF(IFERROR(SEARCH(Kişisel!$A$1,Program!AE91),FALSE),AE$2&amp;"-"&amp;Program!AE90&amp;"/ ","")</f>
        <v xml:space="preserve">TRN2-Akademik Danışmanlık/ </v>
      </c>
      <c r="AF89" s="9" t="str">
        <f>IF(IFERROR(SEARCH(Kişisel!$A$1,Program!AF91),FALSE),AF$2&amp;"-"&amp;Program!AF90&amp;"/ ","")</f>
        <v/>
      </c>
      <c r="AG89" s="9" t="str">
        <f>IF(IFERROR(SEARCH(Kişisel!$A$1,Program!AG91),FALSE),AG$2&amp;"-"&amp;Program!AG90&amp;"/ ","")</f>
        <v/>
      </c>
      <c r="AH89" s="9" t="str">
        <f>IF(IFERROR(SEARCH(Kişisel!$A$1,Program!AH91),FALSE),AH$2&amp;"-"&amp;Program!AH90&amp;"/ ","")</f>
        <v/>
      </c>
      <c r="AI89" s="9" t="str">
        <f>IF(IFERROR(SEARCH(Kişisel!$A$1,Program!AI91),FALSE),AI$2&amp;"-"&amp;Program!AI90&amp;"/ ","")</f>
        <v/>
      </c>
      <c r="AJ89" s="9" t="str">
        <f>IF(IFERROR(SEARCH(Kişisel!$A$1,Program!AJ91),FALSE),AJ$2&amp;"-"&amp;Program!AJ90&amp;"/ ","")</f>
        <v/>
      </c>
      <c r="AK89" s="9" t="str">
        <f>IF(IFERROR(SEARCH(Kişisel!$A$1,Program!AK91),FALSE),AK$2&amp;"-"&amp;Program!AK90&amp;"/ ","")</f>
        <v/>
      </c>
      <c r="AL89" s="9" t="str">
        <f>IF(IFERROR(SEARCH(Kişisel!$A$1,Program!AL91),FALSE),AL$2&amp;"-"&amp;Program!AL90&amp;"/ ","")</f>
        <v/>
      </c>
      <c r="AM89" s="9" t="str">
        <f>IF(IFERROR(SEARCH(Kişisel!$A$1,Program!AM91),FALSE),AM$2&amp;"-"&amp;Program!AM90&amp;"/ ","")</f>
        <v/>
      </c>
      <c r="AN89" s="9" t="str">
        <f>IF(IFERROR(SEARCH(Kişisel!$A$1,Program!AN91),FALSE),AN$2&amp;"-"&amp;Program!AN90&amp;"/ ","")</f>
        <v/>
      </c>
      <c r="AO89" s="9" t="str">
        <f>IF(IFERROR(SEARCH(Kişisel!$A$1,Program!AO91),FALSE),AO$2&amp;"-"&amp;Program!AO90&amp;"/ ","")</f>
        <v/>
      </c>
      <c r="AP89" s="9" t="str">
        <f>IF(IFERROR(SEARCH(Kişisel!$A$1,Program!AP91),FALSE),AP$2&amp;"-"&amp;Program!AP90&amp;"/ ","")</f>
        <v/>
      </c>
      <c r="AQ89" s="9" t="str">
        <f>IF(IFERROR(SEARCH(Kişisel!$A$1,Program!AQ91),FALSE),AQ$2&amp;"-"&amp;Program!AQ90&amp;"/ ","")</f>
        <v/>
      </c>
      <c r="AR89" s="9" t="str">
        <f>IF(IFERROR(SEARCH(Kişisel!$A$1,Program!AR91),FALSE),AR$2&amp;"-"&amp;Program!AR90&amp;"/ ","")</f>
        <v/>
      </c>
      <c r="AS89" s="9" t="str">
        <f>IF(IFERROR(SEARCH(Kişisel!$A$1,Program!AS91),FALSE),AS$2&amp;"-"&amp;Program!AS90&amp;"/ ","")</f>
        <v/>
      </c>
      <c r="AT89" s="9" t="str">
        <f>IF(IFERROR(SEARCH(Kişisel!$A$1,Program!AT91),FALSE),AT$2&amp;"-"&amp;Program!AT90&amp;"/ ","")</f>
        <v/>
      </c>
      <c r="AU89" s="9" t="str">
        <f>IF(IFERROR(SEARCH(Kişisel!$A$1,Program!AU91),FALSE),AU$2&amp;"-"&amp;Program!AU90&amp;"/ ","")</f>
        <v/>
      </c>
      <c r="AV89" s="9" t="str">
        <f>IF(IFERROR(SEARCH(Kişisel!$A$1,Program!AV91),FALSE),AV$2&amp;"-"&amp;Program!AV90&amp;"/ ","")</f>
        <v/>
      </c>
      <c r="AW89" s="9" t="str">
        <f>IF(IFERROR(SEARCH(Kişisel!$A$1,Program!AW91),FALSE),AW$2&amp;"-"&amp;Program!AW90&amp;"/ ","")</f>
        <v/>
      </c>
      <c r="AX89" s="9" t="str">
        <f>IF(IFERROR(SEARCH(Kişisel!$A$1,Program!AX91),FALSE),AX$2&amp;"-"&amp;Program!AX90&amp;"/ ","")</f>
        <v/>
      </c>
      <c r="AY89" s="9" t="str">
        <f>IF(IFERROR(SEARCH(Kişisel!$A$1,Program!AY91),FALSE),AY$2&amp;"-"&amp;Program!AY90&amp;"/ ","")</f>
        <v/>
      </c>
      <c r="AZ89" s="9" t="str">
        <f>IF(IFERROR(SEARCH(Kişisel!$A$1,Program!AZ91),FALSE),AZ$2&amp;"-"&amp;Program!AZ90&amp;"/ ","")</f>
        <v/>
      </c>
      <c r="BA89" s="9" t="str">
        <f>IF(IFERROR(SEARCH(Kişisel!$A$1,Program!BA91),FALSE),BA$2&amp;"-"&amp;Program!BA90&amp;"/ ","")</f>
        <v/>
      </c>
      <c r="BB89" s="9" t="str">
        <f>IF(IFERROR(SEARCH(Kişisel!$A$1,Program!BB91),FALSE),BB$2&amp;"-"&amp;Program!BB90&amp;"/ ","")</f>
        <v/>
      </c>
      <c r="BC89" s="9" t="str">
        <f>IF(IFERROR(SEARCH(Kişisel!$A$1,Program!BC91),FALSE),BC$2&amp;"-"&amp;Program!BC90&amp;"/ ","")</f>
        <v/>
      </c>
      <c r="BD89" s="9" t="str">
        <f>IF(IFERROR(SEARCH(Kişisel!$A$1,Program!BD91),FALSE),BD$2&amp;"-"&amp;Program!BD90&amp;"/ ","")</f>
        <v/>
      </c>
      <c r="BE89" s="9" t="str">
        <f>IF(IFERROR(SEARCH(Kişisel!$A$1,Program!BE91),FALSE),BE$2&amp;"-"&amp;Program!BE90&amp;"/ ","")</f>
        <v/>
      </c>
      <c r="BF89" t="str">
        <f t="shared" ref="BF89" si="131">CONCATENATE(D89,D91,E89,E91,F89,F91,G89,G91,H89,H91,I89,I91,J89,J91,K89,K91,L89,L91,M89,M91,N89,N91,O89,O91,P89,P91,Q89,Q91,R89,R91,S89,S91,T89,T91,U89,U91,V89,V91,W89,W91,X89,X91,Y89,Y91,Z89,Z91,AA89,AA91,AB89,AB91,AC89,AC91,AD89,AD91,AE89,AE91,AF89,AF91,AG89,AG91,AH89,AH91,AI89,AI91,AJ89,AJ91,AK89,AK91,AL89,AL91,AM89,AM91,AN89,AN91,AO89,AO91,AP89,AP91,AQ89,AQ91)</f>
        <v>TRN1-Akademik Danışmanlık/ (14)TRN2-Akademik Danışmanlık/ (14)</v>
      </c>
      <c r="BG89" t="str">
        <f t="shared" si="129"/>
        <v/>
      </c>
    </row>
    <row r="90" spans="1:59">
      <c r="A90" s="394"/>
      <c r="B90" s="5"/>
      <c r="C90" s="6" t="str">
        <f t="shared" si="130"/>
        <v/>
      </c>
      <c r="D90" t="str">
        <f>IF(AND(Program!D90&lt;&gt;"",OR(Kişisel!$C$1=Program!D92,AND(Program!D92="",Program!D$3=Kişisel!$C$1))),CONCATENATE(D$2,"-",Program!D90," "),"")</f>
        <v/>
      </c>
      <c r="E90" t="str">
        <f>IF(AND(Program!E90&lt;&gt;"",OR(Kişisel!$C$1=Program!E92,AND(Program!E92="",Program!E$3=Kişisel!$C$1))),CONCATENATE(E$2,"-",Program!E90," "),"")</f>
        <v/>
      </c>
      <c r="F90" t="str">
        <f>IF(AND(Program!F90&lt;&gt;"",OR(Kişisel!$C$1=Program!F92,AND(Program!F92="",Program!F$3=Kişisel!$C$1))),CONCATENATE(F$2,"-",Program!F90," "),"")</f>
        <v/>
      </c>
      <c r="G90" t="str">
        <f>IF(AND(Program!G90&lt;&gt;"",OR(Kişisel!$C$1=Program!G92,AND(Program!G92="",Program!G$3=Kişisel!$C$1))),CONCATENATE(G$2,"-",Program!G90," "),"")</f>
        <v/>
      </c>
      <c r="H90" t="str">
        <f>IF(AND(Program!H90&lt;&gt;"",OR(Kişisel!$C$1=Program!H92,AND(Program!H92="",Program!H$3=Kişisel!$C$1))),CONCATENATE(H$2,"-",Program!H90," "),"")</f>
        <v/>
      </c>
      <c r="I90" t="str">
        <f>IF(AND(Program!I90&lt;&gt;"",OR(Kişisel!$C$1=Program!I92,AND(Program!I92="",Program!I$3=Kişisel!$C$1))),CONCATENATE(I$2,"-",Program!I90," "),"")</f>
        <v/>
      </c>
      <c r="J90" t="str">
        <f>IF(AND(Program!J90&lt;&gt;"",OR(Kişisel!$C$1=Program!J92,AND(Program!J92="",Program!J$3=Kişisel!$C$1))),CONCATENATE(J$2,"-",Program!J90," "),"")</f>
        <v/>
      </c>
      <c r="K90" t="str">
        <f>IF(AND(Program!K90&lt;&gt;"",OR(Kişisel!$C$1=Program!K92,AND(Program!K92="",Program!K$3=Kişisel!$C$1))),CONCATENATE(K$2,"-",Program!K90," "),"")</f>
        <v/>
      </c>
      <c r="L90" t="str">
        <f>IF(AND(Program!L90&lt;&gt;"",OR(Kişisel!$C$1=Program!L92,AND(Program!L92="",Program!L$3=Kişisel!$C$1))),CONCATENATE(L$2,"-",Program!L90," "),"")</f>
        <v/>
      </c>
      <c r="M90" t="str">
        <f>IF(AND(Program!M90&lt;&gt;"",OR(Kişisel!$C$1=Program!M92,AND(Program!M92="",Program!M$3=Kişisel!$C$1))),CONCATENATE(M$2,"-",Program!M90," "),"")</f>
        <v/>
      </c>
      <c r="N90" t="str">
        <f>IF(AND(Program!N90&lt;&gt;"",OR(Kişisel!$C$1=Program!N92,AND(Program!N92="",Program!N$3=Kişisel!$C$1))),CONCATENATE(N$2,"-",Program!N90," "),"")</f>
        <v/>
      </c>
      <c r="O90" t="str">
        <f>IF(AND(Program!O90&lt;&gt;"",OR(Kişisel!$C$1=Program!O92,AND(Program!O92="",Program!O$3=Kişisel!$C$1))),CONCATENATE(O$2,"-",Program!O90," "),"")</f>
        <v/>
      </c>
      <c r="P90" t="str">
        <f>IF(AND(Program!P90&lt;&gt;"",OR(Kişisel!$C$1=Program!P92,AND(Program!P92="",Program!P$3=Kişisel!$C$1))),CONCATENATE(P$2,"-",Program!P90," "),"")</f>
        <v/>
      </c>
      <c r="Q90" t="str">
        <f>IF(AND(Program!Q90&lt;&gt;"",OR(Kişisel!$C$1=Program!Q92,AND(Program!Q92="",Program!Q$3=Kişisel!$C$1))),CONCATENATE(Q$2,"-",Program!Q90," "),"")</f>
        <v/>
      </c>
      <c r="R90" t="str">
        <f>IF(AND(Program!R90&lt;&gt;"",OR(Kişisel!$C$1=Program!R92,AND(Program!R92="",Program!R$3=Kişisel!$C$1))),CONCATENATE(R$2,"-",Program!R90," "),"")</f>
        <v/>
      </c>
      <c r="S90" t="str">
        <f>IF(AND(Program!S90&lt;&gt;"",OR(Kişisel!$C$1=Program!S92,AND(Program!S92="",Program!S$3=Kişisel!$C$1))),CONCATENATE(S$2,"-",Program!S90," "),"")</f>
        <v/>
      </c>
      <c r="T90" t="str">
        <f>IF(AND(Program!T90&lt;&gt;"",OR(Kişisel!$C$1=Program!T92,AND(Program!T92="",Program!T$3=Kişisel!$C$1))),CONCATENATE(T$2,"-",Program!T90," "),"")</f>
        <v/>
      </c>
      <c r="U90" t="str">
        <f>IF(AND(Program!U90&lt;&gt;"",OR(Kişisel!$C$1=Program!U92,AND(Program!U92="",Program!U$3=Kişisel!$C$1))),CONCATENATE(U$2,"-",Program!U90," "),"")</f>
        <v/>
      </c>
      <c r="V90" t="str">
        <f>IF(AND(Program!V90&lt;&gt;"",OR(Kişisel!$C$1=Program!V92,AND(Program!V92="",Program!V$3=Kişisel!$C$1))),CONCATENATE(V$2,"-",Program!V90," "),"")</f>
        <v/>
      </c>
      <c r="W90" t="str">
        <f>IF(AND(Program!W90&lt;&gt;"",OR(Kişisel!$C$1=Program!W92,AND(Program!W92="",Program!W$3=Kişisel!$C$1))),CONCATENATE(W$2,"-",Program!W90," "),"")</f>
        <v/>
      </c>
      <c r="X90" t="str">
        <f>IF(AND(Program!X90&lt;&gt;"",OR(Kişisel!$C$1=Program!X92,AND(Program!X92="",Program!X$3=Kişisel!$C$1))),CONCATENATE(X$2,"-",Program!X90," "),"")</f>
        <v/>
      </c>
      <c r="Y90" t="str">
        <f>IF(AND(Program!Y90&lt;&gt;"",OR(Kişisel!$C$1=Program!Y92,AND(Program!Y92="",Program!Y$3=Kişisel!$C$1))),CONCATENATE(Y$2,"-",Program!Y90," "),"")</f>
        <v/>
      </c>
      <c r="Z90" t="str">
        <f>IF(AND(Program!Z90&lt;&gt;"",OR(Kişisel!$C$1=Program!Z92,AND(Program!Z92="",Program!Z$3=Kişisel!$C$1))),CONCATENATE(Z$2,"-",Program!Z90," "),"")</f>
        <v/>
      </c>
      <c r="AA90" t="str">
        <f>IF(AND(Program!AA90&lt;&gt;"",OR(Kişisel!$C$1=Program!AA92,AND(Program!AA92="",Program!AA$3=Kişisel!$C$1))),CONCATENATE(AA$2,"-",Program!AA90," "),"")</f>
        <v/>
      </c>
      <c r="AB90" t="str">
        <f>IF(AND(Program!AB90&lt;&gt;"",OR(Kişisel!$C$1=Program!AB92,AND(Program!AB92="",Program!AB$3=Kişisel!$C$1))),CONCATENATE(AB$2,"-",Program!AB90," "),"")</f>
        <v/>
      </c>
      <c r="AC90" t="str">
        <f>IF(AND(Program!AC90&lt;&gt;"",OR(Kişisel!$C$1=Program!AC92,AND(Program!AC92="",Program!AC$3=Kişisel!$C$1))),CONCATENATE(AC$2,"-",Program!AC90," "),"")</f>
        <v/>
      </c>
      <c r="AD90" t="str">
        <f>IF(AND(Program!AD90&lt;&gt;"",OR(Kişisel!$C$1=Program!AD92,AND(Program!AD92="",Program!AD$3=Kişisel!$C$1))),CONCATENATE(AD$2,"-",Program!AD90," "),"")</f>
        <v/>
      </c>
      <c r="AE90" t="str">
        <f>IF(AND(Program!AE90&lt;&gt;"",OR(Kişisel!$C$1=Program!AE92,AND(Program!AE92="",Program!AE$3=Kişisel!$C$1))),CONCATENATE(AE$2,"-",Program!AE90," "),"")</f>
        <v/>
      </c>
      <c r="AF90" t="str">
        <f>IF(AND(Program!AF90&lt;&gt;"",OR(Kişisel!$C$1=Program!AF92,AND(Program!AF92="",Program!AF$3=Kişisel!$C$1))),CONCATENATE(AF$2,"-",Program!AF90," "),"")</f>
        <v/>
      </c>
      <c r="AG90" t="str">
        <f>IF(AND(Program!AG90&lt;&gt;"",OR(Kişisel!$C$1=Program!AG92,AND(Program!AG92="",Program!AG$3=Kişisel!$C$1))),CONCATENATE(AG$2,"-",Program!AG90," "),"")</f>
        <v/>
      </c>
      <c r="AH90" t="str">
        <f>IF(AND(Program!AH90&lt;&gt;"",OR(Kişisel!$C$1=Program!AH92,AND(Program!AH92="",Program!AH$3=Kişisel!$C$1))),CONCATENATE(AH$2,"-",Program!AH90," "),"")</f>
        <v/>
      </c>
      <c r="AI90" t="str">
        <f>IF(AND(Program!AI90&lt;&gt;"",OR(Kişisel!$C$1=Program!AI92,AND(Program!AI92="",Program!AI$3=Kişisel!$C$1))),CONCATENATE(AI$2,"-",Program!AI90," "),"")</f>
        <v/>
      </c>
      <c r="AJ90" t="str">
        <f>IF(AND(Program!AJ90&lt;&gt;"",OR(Kişisel!$C$1=Program!AJ92,AND(Program!AJ92="",Program!AJ$3=Kişisel!$C$1))),CONCATENATE(AJ$2,"-",Program!AJ90," "),"")</f>
        <v/>
      </c>
      <c r="AK90" t="str">
        <f>IF(AND(Program!AK90&lt;&gt;"",OR(Kişisel!$C$1=Program!AK92,AND(Program!AK92="",Program!AK$3=Kişisel!$C$1))),CONCATENATE(AK$2,"-",Program!AK90," "),"")</f>
        <v/>
      </c>
      <c r="AL90" t="str">
        <f>IF(AND(Program!AL90&lt;&gt;"",OR(Kişisel!$C$1=Program!AL92,AND(Program!AL92="",Program!AL$3=Kişisel!$C$1))),CONCATENATE(AL$2,"-",Program!AL90," "),"")</f>
        <v/>
      </c>
      <c r="AM90" t="str">
        <f>IF(AND(Program!AM90&lt;&gt;"",OR(Kişisel!$C$1=Program!AM92,AND(Program!AM92="",Program!AM$3=Kişisel!$C$1))),CONCATENATE(AM$2,"-",Program!AM90," "),"")</f>
        <v/>
      </c>
      <c r="AN90" t="str">
        <f>IF(AND(Program!AN90&lt;&gt;"",OR(Kişisel!$C$1=Program!AN92,AND(Program!AN92="",Program!AN$3=Kişisel!$C$1))),CONCATENATE(AN$2,"-",Program!AN90," "),"")</f>
        <v/>
      </c>
      <c r="AO90" t="str">
        <f>IF(AND(Program!AO90&lt;&gt;"",OR(Kişisel!$C$1=Program!AO92,AND(Program!AO92="",Program!AO$3=Kişisel!$C$1))),CONCATENATE(AO$2,"-",Program!AO90," "),"")</f>
        <v/>
      </c>
      <c r="AP90" t="str">
        <f>IF(AND(Program!AP90&lt;&gt;"",OR(Kişisel!$C$1=Program!AP92,AND(Program!AP92="",Program!AP$3=Kişisel!$C$1))),CONCATENATE(AP$2,"-",Program!AP90," "),"")</f>
        <v/>
      </c>
      <c r="AQ90" t="str">
        <f>IF(AND(Program!AQ90&lt;&gt;"",OR(Kişisel!$C$1=Program!AQ92,AND(Program!AQ92="",Program!AQ$3=Kişisel!$C$1))),CONCATENATE(AQ$2,"-",Program!AQ90," "),"")</f>
        <v/>
      </c>
      <c r="AR90" t="str">
        <f>IF(AND(Program!AR90&lt;&gt;"",OR(Kişisel!$C$1=Program!AR92,AND(Program!AR92="",Program!AR$3=Kişisel!$C$1))),CONCATENATE(AR$2,"-",Program!AR90," "),"")</f>
        <v/>
      </c>
      <c r="AS90" t="str">
        <f>IF(AND(Program!AS90&lt;&gt;"",OR(Kişisel!$C$1=Program!AS92,AND(Program!AS92="",Program!AS$3=Kişisel!$C$1))),CONCATENATE(AS$2,"-",Program!AS90," "),"")</f>
        <v/>
      </c>
      <c r="AT90" t="str">
        <f>IF(AND(Program!AT90&lt;&gt;"",OR(Kişisel!$C$1=Program!AT92,AND(Program!AT92="",Program!AT$3=Kişisel!$C$1))),CONCATENATE(AT$2,"-",Program!AT90," "),"")</f>
        <v/>
      </c>
      <c r="AU90" t="str">
        <f>IF(AND(Program!AU90&lt;&gt;"",OR(Kişisel!$C$1=Program!AU92,AND(Program!AU92="",Program!AU$3=Kişisel!$C$1))),CONCATENATE(AU$2,"-",Program!AU90," "),"")</f>
        <v/>
      </c>
      <c r="AV90" t="str">
        <f>IF(AND(Program!AV90&lt;&gt;"",OR(Kişisel!$C$1=Program!AV92,AND(Program!AV92="",Program!AV$3=Kişisel!$C$1))),CONCATENATE(AV$2,"-",Program!AV90," "),"")</f>
        <v/>
      </c>
      <c r="AW90" t="str">
        <f>IF(AND(Program!AW90&lt;&gt;"",OR(Kişisel!$C$1=Program!AW92,AND(Program!AW92="",Program!AW$3=Kişisel!$C$1))),CONCATENATE(AW$2,"-",Program!AW90," "),"")</f>
        <v/>
      </c>
      <c r="AX90" t="str">
        <f>IF(AND(Program!AX90&lt;&gt;"",OR(Kişisel!$C$1=Program!AX92,AND(Program!AX92="",Program!AX$3=Kişisel!$C$1))),CONCATENATE(AX$2,"-",Program!AX90," "),"")</f>
        <v/>
      </c>
      <c r="AY90" t="str">
        <f>IF(AND(Program!AY90&lt;&gt;"",OR(Kişisel!$C$1=Program!AY92,AND(Program!AY92="",Program!AY$3=Kişisel!$C$1))),CONCATENATE(AY$2,"-",Program!AY90," "),"")</f>
        <v/>
      </c>
      <c r="AZ90" t="str">
        <f>IF(AND(Program!AZ90&lt;&gt;"",OR(Kişisel!$C$1=Program!AZ92,AND(Program!AZ92="",Program!AZ$3=Kişisel!$C$1))),CONCATENATE(AZ$2,"-",Program!AZ90," "),"")</f>
        <v/>
      </c>
      <c r="BA90" t="str">
        <f>IF(AND(Program!BA90&lt;&gt;"",OR(Kişisel!$C$1=Program!BA92,AND(Program!BA92="",Program!BA$3=Kişisel!$C$1))),CONCATENATE(BA$2,"-",Program!BA90," "),"")</f>
        <v/>
      </c>
      <c r="BB90" t="str">
        <f>IF(AND(Program!BB90&lt;&gt;"",OR(Kişisel!$C$1=Program!BB92,AND(Program!BB92="",Program!BB$3=Kişisel!$C$1))),CONCATENATE(BB$2,"-",Program!BB90," "),"")</f>
        <v/>
      </c>
      <c r="BC90" t="str">
        <f>IF(AND(Program!BC90&lt;&gt;"",OR(Kişisel!$C$1=Program!BC92,AND(Program!BC92="",Program!BC$3=Kişisel!$C$1))),CONCATENATE(BC$2,"-",Program!BC90," "),"")</f>
        <v/>
      </c>
      <c r="BD90" t="str">
        <f>IF(AND(Program!BD90&lt;&gt;"",OR(Kişisel!$C$1=Program!BD92,AND(Program!BD92="",Program!BD$3=Kişisel!$C$1))),CONCATENATE(BD$2,"-",Program!BD90," "),"")</f>
        <v/>
      </c>
      <c r="BE90" t="str">
        <f>IF(AND(Program!BE90&lt;&gt;"",OR(Kişisel!$C$1=Program!BE92,AND(Program!BE92="",Program!BE$3=Kişisel!$C$1))),CONCATENATE(BE$2,"-",Program!BE90," "),"")</f>
        <v/>
      </c>
      <c r="BF90" t="str">
        <f t="shared" ref="BF90" si="132">CONCATENATE(D90,E90,F90,G90,H90,I90,J90,K90,L90,M90,N90,O90,P90,Q90,R90,S90,T90,U90,V90,W90,X90,Y90,Z90,AA90,AB90,AC90,AD90,AE90,AF90,AG90,AH90,AI90,AJ90,AK90,AL90,AM90,AN90,AO90,AP90,AQ90,)</f>
        <v/>
      </c>
      <c r="BG90" t="str">
        <f t="shared" ref="BG90" si="133">CONCATENATE(AR90,AS90,AT90,AU90,AV90,AW90,AX90,AY90,AZ90,BA90,BB90,BC90,BD90,BE90)</f>
        <v/>
      </c>
    </row>
    <row r="91" spans="1:59">
      <c r="A91" s="394"/>
      <c r="B91" s="5"/>
      <c r="D91" s="29" t="str">
        <f>IF(D89&lt;&gt;"",IF(Program!D92&lt;&gt;"","("&amp;Program!D92&amp;")","("&amp;Program!D$3&amp;")"),"")</f>
        <v/>
      </c>
      <c r="E91" s="29" t="str">
        <f>IF(E89&lt;&gt;"",IF(Program!E92&lt;&gt;"","("&amp;Program!E92&amp;")","("&amp;Program!E$3&amp;")"),"")</f>
        <v/>
      </c>
      <c r="F91" s="29" t="str">
        <f>IF(F89&lt;&gt;"",IF(Program!F92&lt;&gt;"","("&amp;Program!F92&amp;")","("&amp;Program!F$3&amp;")"),"")</f>
        <v/>
      </c>
      <c r="G91" s="29" t="str">
        <f>IF(G89&lt;&gt;"",IF(Program!G92&lt;&gt;"","("&amp;Program!G92&amp;")","("&amp;Program!G$3&amp;")"),"")</f>
        <v/>
      </c>
      <c r="H91" s="29" t="str">
        <f>IF(H89&lt;&gt;"",IF(Program!H92&lt;&gt;"","("&amp;Program!H92&amp;")","("&amp;Program!H$3&amp;")"),"")</f>
        <v/>
      </c>
      <c r="I91" s="29" t="str">
        <f>IF(I89&lt;&gt;"",IF(Program!I92&lt;&gt;"","("&amp;Program!I92&amp;")","("&amp;Program!I$3&amp;")"),"")</f>
        <v/>
      </c>
      <c r="J91" s="29" t="str">
        <f>IF(J89&lt;&gt;"",IF(Program!J92&lt;&gt;"","("&amp;Program!J92&amp;")","("&amp;Program!J$3&amp;")"),"")</f>
        <v/>
      </c>
      <c r="K91" s="29" t="str">
        <f>IF(K89&lt;&gt;"",IF(Program!K92&lt;&gt;"","("&amp;Program!K92&amp;")","("&amp;Program!K$3&amp;")"),"")</f>
        <v/>
      </c>
      <c r="L91" s="29" t="str">
        <f>IF(L89&lt;&gt;"",IF(Program!L92&lt;&gt;"","("&amp;Program!L92&amp;")","("&amp;Program!L$3&amp;")"),"")</f>
        <v/>
      </c>
      <c r="M91" s="29" t="str">
        <f>IF(M89&lt;&gt;"",IF(Program!M92&lt;&gt;"","("&amp;Program!M92&amp;")","("&amp;Program!M$3&amp;")"),"")</f>
        <v/>
      </c>
      <c r="N91" s="29" t="str">
        <f>IF(N89&lt;&gt;"",IF(Program!N92&lt;&gt;"","("&amp;Program!N92&amp;")","("&amp;Program!N$3&amp;")"),"")</f>
        <v/>
      </c>
      <c r="O91" s="29" t="str">
        <f>IF(O89&lt;&gt;"",IF(Program!O92&lt;&gt;"","("&amp;Program!O92&amp;")","("&amp;Program!O$3&amp;")"),"")</f>
        <v/>
      </c>
      <c r="P91" s="29" t="str">
        <f>IF(P89&lt;&gt;"",IF(Program!P92&lt;&gt;"","("&amp;Program!P92&amp;")","("&amp;Program!P$3&amp;")"),"")</f>
        <v/>
      </c>
      <c r="Q91" s="29" t="str">
        <f>IF(Q89&lt;&gt;"",IF(Program!Q92&lt;&gt;"","("&amp;Program!Q92&amp;")","("&amp;Program!Q$3&amp;")"),"")</f>
        <v/>
      </c>
      <c r="R91" s="29" t="str">
        <f>IF(R89&lt;&gt;"",IF(Program!R92&lt;&gt;"","("&amp;Program!R92&amp;")","("&amp;Program!R$3&amp;")"),"")</f>
        <v/>
      </c>
      <c r="S91" s="29" t="str">
        <f>IF(S89&lt;&gt;"",IF(Program!S92&lt;&gt;"","("&amp;Program!S92&amp;")","("&amp;Program!S$3&amp;")"),"")</f>
        <v/>
      </c>
      <c r="T91" s="29" t="str">
        <f>IF(T89&lt;&gt;"",IF(Program!T92&lt;&gt;"","("&amp;Program!T92&amp;")","("&amp;Program!T$3&amp;")"),"")</f>
        <v/>
      </c>
      <c r="U91" s="29" t="str">
        <f>IF(U89&lt;&gt;"",IF(Program!U92&lt;&gt;"","("&amp;Program!U92&amp;")","("&amp;Program!U$3&amp;")"),"")</f>
        <v/>
      </c>
      <c r="V91" s="29" t="str">
        <f>IF(V89&lt;&gt;"",IF(Program!V92&lt;&gt;"","("&amp;Program!V92&amp;")","("&amp;Program!V$3&amp;")"),"")</f>
        <v/>
      </c>
      <c r="W91" s="29" t="str">
        <f>IF(W89&lt;&gt;"",IF(Program!W92&lt;&gt;"","("&amp;Program!W92&amp;")","("&amp;Program!W$3&amp;")"),"")</f>
        <v/>
      </c>
      <c r="X91" s="29" t="str">
        <f>IF(X89&lt;&gt;"",IF(Program!X92&lt;&gt;"","("&amp;Program!X92&amp;")","("&amp;Program!X$3&amp;")"),"")</f>
        <v/>
      </c>
      <c r="Y91" s="29" t="str">
        <f>IF(Y89&lt;&gt;"",IF(Program!Y92&lt;&gt;"","("&amp;Program!Y92&amp;")","("&amp;Program!Y$3&amp;")"),"")</f>
        <v/>
      </c>
      <c r="Z91" s="29" t="str">
        <f>IF(Z89&lt;&gt;"",IF(Program!Z92&lt;&gt;"","("&amp;Program!Z92&amp;")","("&amp;Program!Z$3&amp;")"),"")</f>
        <v/>
      </c>
      <c r="AA91" s="29" t="str">
        <f>IF(AA89&lt;&gt;"",IF(Program!AA92&lt;&gt;"","("&amp;Program!AA92&amp;")","("&amp;Program!AA$3&amp;")"),"")</f>
        <v/>
      </c>
      <c r="AB91" s="29" t="str">
        <f>IF(AB89&lt;&gt;"",IF(Program!AB92&lt;&gt;"","("&amp;Program!AB92&amp;")","("&amp;Program!AB$3&amp;")"),"")</f>
        <v/>
      </c>
      <c r="AC91" s="29" t="str">
        <f>IF(AC89&lt;&gt;"",IF(Program!AC92&lt;&gt;"","("&amp;Program!AC92&amp;")","("&amp;Program!AC$3&amp;")"),"")</f>
        <v/>
      </c>
      <c r="AD91" s="29" t="str">
        <f>IF(AD89&lt;&gt;"",IF(Program!AD92&lt;&gt;"","("&amp;Program!AD92&amp;")","("&amp;Program!AD$3&amp;")"),"")</f>
        <v>(14)</v>
      </c>
      <c r="AE91" s="29" t="str">
        <f>IF(AE89&lt;&gt;"",IF(Program!AE92&lt;&gt;"","("&amp;Program!AE92&amp;")","("&amp;Program!AE$3&amp;")"),"")</f>
        <v>(14)</v>
      </c>
      <c r="AF91" s="29" t="str">
        <f>IF(AF89&lt;&gt;"",IF(Program!AF92&lt;&gt;"","("&amp;Program!AF92&amp;")","("&amp;Program!AF$3&amp;")"),"")</f>
        <v/>
      </c>
      <c r="AG91" s="29" t="str">
        <f>IF(AG89&lt;&gt;"",IF(Program!AG92&lt;&gt;"","("&amp;Program!AG92&amp;")","("&amp;Program!AG$3&amp;")"),"")</f>
        <v/>
      </c>
      <c r="AH91" s="29" t="str">
        <f>IF(AH89&lt;&gt;"",IF(Program!AH92&lt;&gt;"","("&amp;Program!AH92&amp;")","("&amp;Program!AH$3&amp;")"),"")</f>
        <v/>
      </c>
      <c r="AI91" s="29" t="str">
        <f>IF(AI89&lt;&gt;"",IF(Program!AI92&lt;&gt;"","("&amp;Program!AI92&amp;")","("&amp;Program!AI$3&amp;")"),"")</f>
        <v/>
      </c>
      <c r="AJ91" s="29" t="str">
        <f>IF(AJ89&lt;&gt;"",IF(Program!AJ92&lt;&gt;"","("&amp;Program!AJ92&amp;")","("&amp;Program!AJ$3&amp;")"),"")</f>
        <v/>
      </c>
      <c r="AK91" s="29" t="str">
        <f>IF(AK89&lt;&gt;"",IF(Program!AK92&lt;&gt;"","("&amp;Program!AK92&amp;")","("&amp;Program!AK$3&amp;")"),"")</f>
        <v/>
      </c>
      <c r="AL91" s="29" t="str">
        <f>IF(AL89&lt;&gt;"",IF(Program!AL92&lt;&gt;"","("&amp;Program!AL92&amp;")","("&amp;Program!AL$3&amp;")"),"")</f>
        <v/>
      </c>
      <c r="AM91" s="29" t="str">
        <f>IF(AM89&lt;&gt;"",IF(Program!AM92&lt;&gt;"","("&amp;Program!AM92&amp;")","("&amp;Program!AM$3&amp;")"),"")</f>
        <v/>
      </c>
      <c r="AN91" s="29" t="str">
        <f>IF(AN89&lt;&gt;"",IF(Program!AN92&lt;&gt;"","("&amp;Program!AN92&amp;")","("&amp;Program!AN$3&amp;")"),"")</f>
        <v/>
      </c>
      <c r="AO91" s="29" t="str">
        <f>IF(AO89&lt;&gt;"",IF(Program!AO92&lt;&gt;"","("&amp;Program!AO92&amp;")","("&amp;Program!AO$3&amp;")"),"")</f>
        <v/>
      </c>
      <c r="AP91" s="29" t="str">
        <f>IF(AP89&lt;&gt;"",IF(Program!AP92&lt;&gt;"","("&amp;Program!AP92&amp;")","("&amp;Program!AP$3&amp;")"),"")</f>
        <v/>
      </c>
      <c r="AQ91" s="29" t="str">
        <f>IF(AQ89&lt;&gt;"",IF(Program!AQ92&lt;&gt;"","("&amp;Program!AQ92&amp;")","("&amp;Program!AQ$3&amp;")"),"")</f>
        <v/>
      </c>
      <c r="AR91" s="29" t="str">
        <f>IF(AR89&lt;&gt;"",IF(Program!AR92&lt;&gt;"","("&amp;Program!AR92&amp;")","("&amp;Program!AR$3&amp;")"),"")</f>
        <v/>
      </c>
      <c r="AS91" s="29" t="str">
        <f>IF(AS89&lt;&gt;"",IF(Program!AS92&lt;&gt;"","("&amp;Program!AS92&amp;")","("&amp;Program!AS$3&amp;")"),"")</f>
        <v/>
      </c>
      <c r="AT91" s="29" t="str">
        <f>IF(AT89&lt;&gt;"",IF(Program!AT92&lt;&gt;"","("&amp;Program!AT92&amp;")","("&amp;Program!AT$3&amp;")"),"")</f>
        <v/>
      </c>
      <c r="AU91" s="29" t="str">
        <f>IF(AU89&lt;&gt;"",IF(Program!AU92&lt;&gt;"","("&amp;Program!AU92&amp;")","("&amp;Program!AU$3&amp;")"),"")</f>
        <v/>
      </c>
      <c r="AV91" s="29" t="str">
        <f>IF(AV89&lt;&gt;"",IF(Program!AV92&lt;&gt;"","("&amp;Program!AV92&amp;")","("&amp;Program!AV$3&amp;")"),"")</f>
        <v/>
      </c>
      <c r="AW91" s="29" t="str">
        <f>IF(AW89&lt;&gt;"",IF(Program!AW92&lt;&gt;"","("&amp;Program!AW92&amp;")","("&amp;Program!AW$3&amp;")"),"")</f>
        <v/>
      </c>
      <c r="AX91" s="29" t="str">
        <f>IF(AX89&lt;&gt;"",IF(Program!AX92&lt;&gt;"","("&amp;Program!AX92&amp;")","("&amp;Program!AX$3&amp;")"),"")</f>
        <v/>
      </c>
      <c r="AY91" s="29" t="str">
        <f>IF(AY89&lt;&gt;"",IF(Program!AY92&lt;&gt;"","("&amp;Program!AY92&amp;")","("&amp;Program!AY$3&amp;")"),"")</f>
        <v/>
      </c>
      <c r="AZ91" s="29" t="str">
        <f>IF(AZ89&lt;&gt;"",IF(Program!AZ92&lt;&gt;"","("&amp;Program!AZ92&amp;")","("&amp;Program!AZ$3&amp;")"),"")</f>
        <v/>
      </c>
      <c r="BA91" s="29" t="str">
        <f>IF(BA89&lt;&gt;"",IF(Program!BA92&lt;&gt;"","("&amp;Program!BA92&amp;")","("&amp;Program!BA$3&amp;")"),"")</f>
        <v/>
      </c>
      <c r="BB91" s="29" t="str">
        <f>IF(BB89&lt;&gt;"",IF(Program!BB92&lt;&gt;"","("&amp;Program!BB92&amp;")","("&amp;Program!BB$3&amp;")"),"")</f>
        <v/>
      </c>
      <c r="BC91" s="29" t="str">
        <f>IF(BC89&lt;&gt;"",IF(Program!BC92&lt;&gt;"","("&amp;Program!BC92&amp;")","("&amp;Program!BC$3&amp;")"),"")</f>
        <v/>
      </c>
      <c r="BD91" s="29" t="str">
        <f>IF(BD89&lt;&gt;"",IF(Program!BD92&lt;&gt;"","("&amp;Program!BD92&amp;")","("&amp;Program!BD$3&amp;")"),"")</f>
        <v/>
      </c>
      <c r="BE91" s="29" t="str">
        <f>IF(BE89&lt;&gt;"",IF(Program!BE92&lt;&gt;"","("&amp;Program!BE92&amp;")","("&amp;Program!BE$3&amp;")"),"")</f>
        <v/>
      </c>
    </row>
    <row r="92" spans="1:59">
      <c r="A92" s="394"/>
      <c r="B92" s="5">
        <v>0.375</v>
      </c>
      <c r="C92" s="6" t="str">
        <f t="shared" si="63"/>
        <v>MKN2-Ürün İşleme Tekniği ve Makineleri/ (9 / 21)TRN2-Ürün İşleme Tekniği ve Makineleri/ (16)</v>
      </c>
      <c r="D92" s="9" t="str">
        <f>IF(IFERROR(SEARCH(Kişisel!$A$1,Program!D94),FALSE),D$2&amp;"-"&amp;Program!D93&amp;"/ ","")</f>
        <v/>
      </c>
      <c r="E92" s="9" t="str">
        <f>IF(IFERROR(SEARCH(Kişisel!$A$1,Program!E94),FALSE),E$2&amp;"-"&amp;Program!E93&amp;"/ ","")</f>
        <v/>
      </c>
      <c r="F92" s="9" t="str">
        <f>IF(IFERROR(SEARCH(Kişisel!$A$1,Program!F94),FALSE),F$2&amp;"-"&amp;Program!F93&amp;"/ ","")</f>
        <v/>
      </c>
      <c r="G92" s="9" t="str">
        <f>IF(IFERROR(SEARCH(Kişisel!$A$1,Program!G94),FALSE),G$2&amp;"-"&amp;Program!G93&amp;"/ ","")</f>
        <v/>
      </c>
      <c r="H92" s="9" t="str">
        <f>IF(IFERROR(SEARCH(Kişisel!$A$1,Program!H94),FALSE),H$2&amp;"-"&amp;Program!H93&amp;"/ ","")</f>
        <v/>
      </c>
      <c r="I92" s="9" t="str">
        <f>IF(IFERROR(SEARCH(Kişisel!$A$1,Program!I94),FALSE),I$2&amp;"-"&amp;Program!I93&amp;"/ ","")</f>
        <v/>
      </c>
      <c r="J92" s="9" t="str">
        <f>IF(IFERROR(SEARCH(Kişisel!$A$1,Program!J94),FALSE),J$2&amp;"-"&amp;Program!J93&amp;"/ ","")</f>
        <v/>
      </c>
      <c r="K92" s="9" t="str">
        <f>IF(IFERROR(SEARCH(Kişisel!$A$1,Program!K94),FALSE),K$2&amp;"-"&amp;Program!K93&amp;"/ ","")</f>
        <v/>
      </c>
      <c r="L92" s="9" t="str">
        <f>IF(IFERROR(SEARCH(Kişisel!$A$1,Program!L94),FALSE),L$2&amp;"-"&amp;Program!L93&amp;"/ ","")</f>
        <v/>
      </c>
      <c r="M92" s="9" t="str">
        <f>IF(IFERROR(SEARCH(Kişisel!$A$1,Program!M94),FALSE),M$2&amp;"-"&amp;Program!M93&amp;"/ ","")</f>
        <v xml:space="preserve">MKN2-Ürün İşleme Tekniği ve Makineleri/ </v>
      </c>
      <c r="N92" s="9" t="str">
        <f>IF(IFERROR(SEARCH(Kişisel!$A$1,Program!N94),FALSE),N$2&amp;"-"&amp;Program!N93&amp;"/ ","")</f>
        <v/>
      </c>
      <c r="O92" s="9" t="str">
        <f>IF(IFERROR(SEARCH(Kişisel!$A$1,Program!O94),FALSE),O$2&amp;"-"&amp;Program!O93&amp;"/ ","")</f>
        <v/>
      </c>
      <c r="P92" s="9" t="str">
        <f>IF(IFERROR(SEARCH(Kişisel!$A$1,Program!P94),FALSE),P$2&amp;"-"&amp;Program!P93&amp;"/ ","")</f>
        <v/>
      </c>
      <c r="Q92" s="9" t="str">
        <f>IF(IFERROR(SEARCH(Kişisel!$A$1,Program!Q94),FALSE),Q$2&amp;"-"&amp;Program!Q93&amp;"/ ","")</f>
        <v/>
      </c>
      <c r="R92" s="9" t="str">
        <f>IF(IFERROR(SEARCH(Kişisel!$A$1,Program!R94),FALSE),R$2&amp;"-"&amp;Program!R93&amp;"/ ","")</f>
        <v/>
      </c>
      <c r="S92" s="9" t="str">
        <f>IF(IFERROR(SEARCH(Kişisel!$A$1,Program!S94),FALSE),S$2&amp;"-"&amp;Program!S93&amp;"/ ","")</f>
        <v/>
      </c>
      <c r="T92" s="9" t="str">
        <f>IF(IFERROR(SEARCH(Kişisel!$A$1,Program!T94),FALSE),T$2&amp;"-"&amp;Program!T93&amp;"/ ","")</f>
        <v/>
      </c>
      <c r="U92" s="9" t="str">
        <f>IF(IFERROR(SEARCH(Kişisel!$A$1,Program!U94),FALSE),U$2&amp;"-"&amp;Program!U93&amp;"/ ","")</f>
        <v/>
      </c>
      <c r="V92" s="9" t="str">
        <f>IF(IFERROR(SEARCH(Kişisel!$A$1,Program!V94),FALSE),V$2&amp;"-"&amp;Program!V93&amp;"/ ","")</f>
        <v/>
      </c>
      <c r="W92" s="9" t="str">
        <f>IF(IFERROR(SEARCH(Kişisel!$A$1,Program!W94),FALSE),W$2&amp;"-"&amp;Program!W93&amp;"/ ","")</f>
        <v/>
      </c>
      <c r="X92" s="9" t="str">
        <f>IF(IFERROR(SEARCH(Kişisel!$A$1,Program!X94),FALSE),X$2&amp;"-"&amp;Program!X93&amp;"/ ","")</f>
        <v/>
      </c>
      <c r="Y92" s="9" t="str">
        <f>IF(IFERROR(SEARCH(Kişisel!$A$1,Program!Y94),FALSE),Y$2&amp;"-"&amp;Program!Y93&amp;"/ ","")</f>
        <v/>
      </c>
      <c r="Z92" s="9" t="str">
        <f>IF(IFERROR(SEARCH(Kişisel!$A$1,Program!Z94),FALSE),Z$2&amp;"-"&amp;Program!Z93&amp;"/ ","")</f>
        <v/>
      </c>
      <c r="AA92" s="9" t="str">
        <f>IF(IFERROR(SEARCH(Kişisel!$A$1,Program!AA94),FALSE),AA$2&amp;"-"&amp;Program!AA93&amp;"/ ","")</f>
        <v/>
      </c>
      <c r="AB92" s="9" t="str">
        <f>IF(IFERROR(SEARCH(Kişisel!$A$1,Program!AB94),FALSE),AB$2&amp;"-"&amp;Program!AB93&amp;"/ ","")</f>
        <v/>
      </c>
      <c r="AC92" s="9" t="str">
        <f>IF(IFERROR(SEARCH(Kişisel!$A$1,Program!AC94),FALSE),AC$2&amp;"-"&amp;Program!AC93&amp;"/ ","")</f>
        <v/>
      </c>
      <c r="AD92" s="9" t="str">
        <f>IF(IFERROR(SEARCH(Kişisel!$A$1,Program!AD94),FALSE),AD$2&amp;"-"&amp;Program!AD93&amp;"/ ","")</f>
        <v/>
      </c>
      <c r="AE92" s="9" t="str">
        <f>IF(IFERROR(SEARCH(Kişisel!$A$1,Program!AE94),FALSE),AE$2&amp;"-"&amp;Program!AE93&amp;"/ ","")</f>
        <v xml:space="preserve">TRN2-Ürün İşleme Tekniği ve Makineleri/ </v>
      </c>
      <c r="AF92" s="9" t="str">
        <f>IF(IFERROR(SEARCH(Kişisel!$A$1,Program!AF94),FALSE),AF$2&amp;"-"&amp;Program!AF93&amp;"/ ","")</f>
        <v/>
      </c>
      <c r="AG92" s="9" t="str">
        <f>IF(IFERROR(SEARCH(Kişisel!$A$1,Program!AG94),FALSE),AG$2&amp;"-"&amp;Program!AG93&amp;"/ ","")</f>
        <v/>
      </c>
      <c r="AH92" s="9" t="str">
        <f>IF(IFERROR(SEARCH(Kişisel!$A$1,Program!AH94),FALSE),AH$2&amp;"-"&amp;Program!AH93&amp;"/ ","")</f>
        <v/>
      </c>
      <c r="AI92" s="9" t="str">
        <f>IF(IFERROR(SEARCH(Kişisel!$A$1,Program!AI94),FALSE),AI$2&amp;"-"&amp;Program!AI93&amp;"/ ","")</f>
        <v/>
      </c>
      <c r="AJ92" s="9" t="str">
        <f>IF(IFERROR(SEARCH(Kişisel!$A$1,Program!AJ94),FALSE),AJ$2&amp;"-"&amp;Program!AJ93&amp;"/ ","")</f>
        <v/>
      </c>
      <c r="AK92" s="9" t="str">
        <f>IF(IFERROR(SEARCH(Kişisel!$A$1,Program!AK94),FALSE),AK$2&amp;"-"&amp;Program!AK93&amp;"/ ","")</f>
        <v/>
      </c>
      <c r="AL92" s="9" t="str">
        <f>IF(IFERROR(SEARCH(Kişisel!$A$1,Program!AL94),FALSE),AL$2&amp;"-"&amp;Program!AL93&amp;"/ ","")</f>
        <v/>
      </c>
      <c r="AM92" s="9" t="str">
        <f>IF(IFERROR(SEARCH(Kişisel!$A$1,Program!AM94),FALSE),AM$2&amp;"-"&amp;Program!AM93&amp;"/ ","")</f>
        <v/>
      </c>
      <c r="AN92" s="9" t="str">
        <f>IF(IFERROR(SEARCH(Kişisel!$A$1,Program!AN94),FALSE),AN$2&amp;"-"&amp;Program!AN93&amp;"/ ","")</f>
        <v/>
      </c>
      <c r="AO92" s="9" t="str">
        <f>IF(IFERROR(SEARCH(Kişisel!$A$1,Program!AO94),FALSE),AO$2&amp;"-"&amp;Program!AO93&amp;"/ ","")</f>
        <v/>
      </c>
      <c r="AP92" s="9" t="str">
        <f>IF(IFERROR(SEARCH(Kişisel!$A$1,Program!AP94),FALSE),AP$2&amp;"-"&amp;Program!AP93&amp;"/ ","")</f>
        <v/>
      </c>
      <c r="AQ92" s="9" t="str">
        <f>IF(IFERROR(SEARCH(Kişisel!$A$1,Program!AQ94),FALSE),AQ$2&amp;"-"&amp;Program!AQ93&amp;"/ ","")</f>
        <v/>
      </c>
      <c r="AR92" s="9" t="str">
        <f>IF(IFERROR(SEARCH(Kişisel!$A$1,Program!AR94),FALSE),AR$2&amp;"-"&amp;Program!AR93&amp;"/ ","")</f>
        <v/>
      </c>
      <c r="AS92" s="9" t="str">
        <f>IF(IFERROR(SEARCH(Kişisel!$A$1,Program!AS94),FALSE),AS$2&amp;"-"&amp;Program!AS93&amp;"/ ","")</f>
        <v/>
      </c>
      <c r="AT92" s="9" t="str">
        <f>IF(IFERROR(SEARCH(Kişisel!$A$1,Program!AT94),FALSE),AT$2&amp;"-"&amp;Program!AT93&amp;"/ ","")</f>
        <v/>
      </c>
      <c r="AU92" s="9" t="str">
        <f>IF(IFERROR(SEARCH(Kişisel!$A$1,Program!AU94),FALSE),AU$2&amp;"-"&amp;Program!AU93&amp;"/ ","")</f>
        <v/>
      </c>
      <c r="AV92" s="9" t="str">
        <f>IF(IFERROR(SEARCH(Kişisel!$A$1,Program!AV94),FALSE),AV$2&amp;"-"&amp;Program!AV93&amp;"/ ","")</f>
        <v/>
      </c>
      <c r="AW92" s="9" t="str">
        <f>IF(IFERROR(SEARCH(Kişisel!$A$1,Program!AW94),FALSE),AW$2&amp;"-"&amp;Program!AW93&amp;"/ ","")</f>
        <v/>
      </c>
      <c r="AX92" s="9" t="str">
        <f>IF(IFERROR(SEARCH(Kişisel!$A$1,Program!AX94),FALSE),AX$2&amp;"-"&amp;Program!AX93&amp;"/ ","")</f>
        <v/>
      </c>
      <c r="AY92" s="9" t="str">
        <f>IF(IFERROR(SEARCH(Kişisel!$A$1,Program!AY94),FALSE),AY$2&amp;"-"&amp;Program!AY93&amp;"/ ","")</f>
        <v/>
      </c>
      <c r="AZ92" s="9" t="str">
        <f>IF(IFERROR(SEARCH(Kişisel!$A$1,Program!AZ94),FALSE),AZ$2&amp;"-"&amp;Program!AZ93&amp;"/ ","")</f>
        <v/>
      </c>
      <c r="BA92" s="9" t="str">
        <f>IF(IFERROR(SEARCH(Kişisel!$A$1,Program!BA94),FALSE),BA$2&amp;"-"&amp;Program!BA93&amp;"/ ","")</f>
        <v/>
      </c>
      <c r="BB92" s="9" t="str">
        <f>IF(IFERROR(SEARCH(Kişisel!$A$1,Program!BB94),FALSE),BB$2&amp;"-"&amp;Program!BB93&amp;"/ ","")</f>
        <v/>
      </c>
      <c r="BC92" s="9" t="str">
        <f>IF(IFERROR(SEARCH(Kişisel!$A$1,Program!BC94),FALSE),BC$2&amp;"-"&amp;Program!BC93&amp;"/ ","")</f>
        <v/>
      </c>
      <c r="BD92" s="9" t="str">
        <f>IF(IFERROR(SEARCH(Kişisel!$A$1,Program!BD94),FALSE),BD$2&amp;"-"&amp;Program!BD93&amp;"/ ","")</f>
        <v/>
      </c>
      <c r="BE92" s="9" t="str">
        <f>IF(IFERROR(SEARCH(Kişisel!$A$1,Program!BE94),FALSE),BE$2&amp;"-"&amp;Program!BE93&amp;"/ ","")</f>
        <v/>
      </c>
      <c r="BF92" t="str">
        <f t="shared" ref="BF92" si="134">CONCATENATE(D92,D94,E92,E94,F92,F94,G92,G94,H92,H94,I92,I94,J92,J94,K92,K94,L92,L94,M92,M94,N92,N94,O92,O94,P92,P94,Q92,Q94,R92,R94,S92,S94,T92,T94,U92,U94,V92,V94,W92,W94,X92,X94,Y92,Y94,Z92,Z94,AA92,AA94,AB92,AB94,AC92,AC94,AD92,AD94,AE92,AE94,AF92,AF94,AG92,AG94,AH92,AH94,AI92,AI94,AJ92,AJ94,AK92,AK94,AL92,AL94,AM92,AM94,AN92,AN94,AO92,AO94,AP92,AP94,AQ92,AQ94)</f>
        <v>MKN2-Ürün İşleme Tekniği ve Makineleri/ (9 / 21)TRN2-Ürün İşleme Tekniği ve Makineleri/ (16)</v>
      </c>
      <c r="BG92" t="str">
        <f t="shared" ref="BG92" si="135">CONCATENATE(AR92,AR94,AS92,AS94,AT92,AT94,AU92,AU94,AV92,AV94,AW92,AW94,AX92,AX94,AY92,AY94,AZ92,AZ94,BA92,BA94,BB92,BB94,BC92,BC94,BD92,BD94,BE92,BE94)</f>
        <v/>
      </c>
    </row>
    <row r="93" spans="1:59">
      <c r="A93" s="394"/>
      <c r="B93" s="5"/>
      <c r="C93" s="6" t="str">
        <f t="shared" si="63"/>
        <v/>
      </c>
      <c r="D93" t="str">
        <f>IF(AND(Program!D93&lt;&gt;"",OR(Kişisel!$C$1=Program!D95,AND(Program!D95="",Program!D$3=Kişisel!$C$1))),CONCATENATE(D$2,"-",Program!D93," "),"")</f>
        <v/>
      </c>
      <c r="E93" t="str">
        <f>IF(AND(Program!E93&lt;&gt;"",OR(Kişisel!$C$1=Program!E95,AND(Program!E95="",Program!E$3=Kişisel!$C$1))),CONCATENATE(E$2,"-",Program!E93," "),"")</f>
        <v/>
      </c>
      <c r="F93" t="str">
        <f>IF(AND(Program!F93&lt;&gt;"",OR(Kişisel!$C$1=Program!F95,AND(Program!F95="",Program!F$3=Kişisel!$C$1))),CONCATENATE(F$2,"-",Program!F93," "),"")</f>
        <v/>
      </c>
      <c r="G93" t="str">
        <f>IF(AND(Program!G93&lt;&gt;"",OR(Kişisel!$C$1=Program!G95,AND(Program!G95="",Program!G$3=Kişisel!$C$1))),CONCATENATE(G$2,"-",Program!G93," "),"")</f>
        <v/>
      </c>
      <c r="H93" t="str">
        <f>IF(AND(Program!H93&lt;&gt;"",OR(Kişisel!$C$1=Program!H95,AND(Program!H95="",Program!H$3=Kişisel!$C$1))),CONCATENATE(H$2,"-",Program!H93," "),"")</f>
        <v/>
      </c>
      <c r="I93" t="str">
        <f>IF(AND(Program!I93&lt;&gt;"",OR(Kişisel!$C$1=Program!I95,AND(Program!I95="",Program!I$3=Kişisel!$C$1))),CONCATENATE(I$2,"-",Program!I93," "),"")</f>
        <v/>
      </c>
      <c r="J93" t="str">
        <f>IF(AND(Program!J93&lt;&gt;"",OR(Kişisel!$C$1=Program!J95,AND(Program!J95="",Program!J$3=Kişisel!$C$1))),CONCATENATE(J$2,"-",Program!J93," "),"")</f>
        <v/>
      </c>
      <c r="K93" t="str">
        <f>IF(AND(Program!K93&lt;&gt;"",OR(Kişisel!$C$1=Program!K95,AND(Program!K95="",Program!K$3=Kişisel!$C$1))),CONCATENATE(K$2,"-",Program!K93," "),"")</f>
        <v/>
      </c>
      <c r="L93" t="str">
        <f>IF(AND(Program!L93&lt;&gt;"",OR(Kişisel!$C$1=Program!L95,AND(Program!L95="",Program!L$3=Kişisel!$C$1))),CONCATENATE(L$2,"-",Program!L93," "),"")</f>
        <v/>
      </c>
      <c r="M93" t="str">
        <f>IF(AND(Program!M93&lt;&gt;"",OR(Kişisel!$C$1=Program!M95,AND(Program!M95="",Program!M$3=Kişisel!$C$1))),CONCATENATE(M$2,"-",Program!M93," "),"")</f>
        <v/>
      </c>
      <c r="N93" t="str">
        <f>IF(AND(Program!N93&lt;&gt;"",OR(Kişisel!$C$1=Program!N95,AND(Program!N95="",Program!N$3=Kişisel!$C$1))),CONCATENATE(N$2,"-",Program!N93," "),"")</f>
        <v/>
      </c>
      <c r="O93" t="str">
        <f>IF(AND(Program!O93&lt;&gt;"",OR(Kişisel!$C$1=Program!O95,AND(Program!O95="",Program!O$3=Kişisel!$C$1))),CONCATENATE(O$2,"-",Program!O93," "),"")</f>
        <v/>
      </c>
      <c r="P93" t="str">
        <f>IF(AND(Program!P93&lt;&gt;"",OR(Kişisel!$C$1=Program!P95,AND(Program!P95="",Program!P$3=Kişisel!$C$1))),CONCATENATE(P$2,"-",Program!P93," "),"")</f>
        <v/>
      </c>
      <c r="Q93" t="str">
        <f>IF(AND(Program!Q93&lt;&gt;"",OR(Kişisel!$C$1=Program!Q95,AND(Program!Q95="",Program!Q$3=Kişisel!$C$1))),CONCATENATE(Q$2,"-",Program!Q93," "),"")</f>
        <v/>
      </c>
      <c r="R93" t="str">
        <f>IF(AND(Program!R93&lt;&gt;"",OR(Kişisel!$C$1=Program!R95,AND(Program!R95="",Program!R$3=Kişisel!$C$1))),CONCATENATE(R$2,"-",Program!R93," "),"")</f>
        <v/>
      </c>
      <c r="S93" t="str">
        <f>IF(AND(Program!S93&lt;&gt;"",OR(Kişisel!$C$1=Program!S95,AND(Program!S95="",Program!S$3=Kişisel!$C$1))),CONCATENATE(S$2,"-",Program!S93," "),"")</f>
        <v/>
      </c>
      <c r="T93" t="str">
        <f>IF(AND(Program!T93&lt;&gt;"",OR(Kişisel!$C$1=Program!T95,AND(Program!T95="",Program!T$3=Kişisel!$C$1))),CONCATENATE(T$2,"-",Program!T93," "),"")</f>
        <v/>
      </c>
      <c r="U93" t="str">
        <f>IF(AND(Program!U93&lt;&gt;"",OR(Kişisel!$C$1=Program!U95,AND(Program!U95="",Program!U$3=Kişisel!$C$1))),CONCATENATE(U$2,"-",Program!U93," "),"")</f>
        <v/>
      </c>
      <c r="V93" t="str">
        <f>IF(AND(Program!V93&lt;&gt;"",OR(Kişisel!$C$1=Program!V95,AND(Program!V95="",Program!V$3=Kişisel!$C$1))),CONCATENATE(V$2,"-",Program!V93," "),"")</f>
        <v/>
      </c>
      <c r="W93" t="str">
        <f>IF(AND(Program!W93&lt;&gt;"",OR(Kişisel!$C$1=Program!W95,AND(Program!W95="",Program!W$3=Kişisel!$C$1))),CONCATENATE(W$2,"-",Program!W93," "),"")</f>
        <v/>
      </c>
      <c r="X93" t="str">
        <f>IF(AND(Program!X93&lt;&gt;"",OR(Kişisel!$C$1=Program!X95,AND(Program!X95="",Program!X$3=Kişisel!$C$1))),CONCATENATE(X$2,"-",Program!X93," "),"")</f>
        <v/>
      </c>
      <c r="Y93" t="str">
        <f>IF(AND(Program!Y93&lt;&gt;"",OR(Kişisel!$C$1=Program!Y95,AND(Program!Y95="",Program!Y$3=Kişisel!$C$1))),CONCATENATE(Y$2,"-",Program!Y93," "),"")</f>
        <v/>
      </c>
      <c r="Z93" t="str">
        <f>IF(AND(Program!Z93&lt;&gt;"",OR(Kişisel!$C$1=Program!Z95,AND(Program!Z95="",Program!Z$3=Kişisel!$C$1))),CONCATENATE(Z$2,"-",Program!Z93," "),"")</f>
        <v/>
      </c>
      <c r="AA93" t="str">
        <f>IF(AND(Program!AA93&lt;&gt;"",OR(Kişisel!$C$1=Program!AA95,AND(Program!AA95="",Program!AA$3=Kişisel!$C$1))),CONCATENATE(AA$2,"-",Program!AA93," "),"")</f>
        <v/>
      </c>
      <c r="AB93" t="str">
        <f>IF(AND(Program!AB93&lt;&gt;"",OR(Kişisel!$C$1=Program!AB95,AND(Program!AB95="",Program!AB$3=Kişisel!$C$1))),CONCATENATE(AB$2,"-",Program!AB93," "),"")</f>
        <v/>
      </c>
      <c r="AC93" t="str">
        <f>IF(AND(Program!AC93&lt;&gt;"",OR(Kişisel!$C$1=Program!AC95,AND(Program!AC95="",Program!AC$3=Kişisel!$C$1))),CONCATENATE(AC$2,"-",Program!AC93," "),"")</f>
        <v/>
      </c>
      <c r="AD93" t="str">
        <f>IF(AND(Program!AD93&lt;&gt;"",OR(Kişisel!$C$1=Program!AD95,AND(Program!AD95="",Program!AD$3=Kişisel!$C$1))),CONCATENATE(AD$2,"-",Program!AD93," "),"")</f>
        <v/>
      </c>
      <c r="AE93" t="str">
        <f>IF(AND(Program!AE93&lt;&gt;"",OR(Kişisel!$C$1=Program!AE95,AND(Program!AE95="",Program!AE$3=Kişisel!$C$1))),CONCATENATE(AE$2,"-",Program!AE93," "),"")</f>
        <v/>
      </c>
      <c r="AF93" t="str">
        <f>IF(AND(Program!AF93&lt;&gt;"",OR(Kişisel!$C$1=Program!AF95,AND(Program!AF95="",Program!AF$3=Kişisel!$C$1))),CONCATENATE(AF$2,"-",Program!AF93," "),"")</f>
        <v/>
      </c>
      <c r="AG93" t="str">
        <f>IF(AND(Program!AG93&lt;&gt;"",OR(Kişisel!$C$1=Program!AG95,AND(Program!AG95="",Program!AG$3=Kişisel!$C$1))),CONCATENATE(AG$2,"-",Program!AG93," "),"")</f>
        <v/>
      </c>
      <c r="AH93" t="str">
        <f>IF(AND(Program!AH93&lt;&gt;"",OR(Kişisel!$C$1=Program!AH95,AND(Program!AH95="",Program!AH$3=Kişisel!$C$1))),CONCATENATE(AH$2,"-",Program!AH93," "),"")</f>
        <v/>
      </c>
      <c r="AI93" t="str">
        <f>IF(AND(Program!AI93&lt;&gt;"",OR(Kişisel!$C$1=Program!AI95,AND(Program!AI95="",Program!AI$3=Kişisel!$C$1))),CONCATENATE(AI$2,"-",Program!AI93," "),"")</f>
        <v/>
      </c>
      <c r="AJ93" t="str">
        <f>IF(AND(Program!AJ93&lt;&gt;"",OR(Kişisel!$C$1=Program!AJ95,AND(Program!AJ95="",Program!AJ$3=Kişisel!$C$1))),CONCATENATE(AJ$2,"-",Program!AJ93," "),"")</f>
        <v/>
      </c>
      <c r="AK93" t="str">
        <f>IF(AND(Program!AK93&lt;&gt;"",OR(Kişisel!$C$1=Program!AK95,AND(Program!AK95="",Program!AK$3=Kişisel!$C$1))),CONCATENATE(AK$2,"-",Program!AK93," "),"")</f>
        <v/>
      </c>
      <c r="AL93" t="str">
        <f>IF(AND(Program!AL93&lt;&gt;"",OR(Kişisel!$C$1=Program!AL95,AND(Program!AL95="",Program!AL$3=Kişisel!$C$1))),CONCATENATE(AL$2,"-",Program!AL93," "),"")</f>
        <v/>
      </c>
      <c r="AM93" t="str">
        <f>IF(AND(Program!AM93&lt;&gt;"",OR(Kişisel!$C$1=Program!AM95,AND(Program!AM95="",Program!AM$3=Kişisel!$C$1))),CONCATENATE(AM$2,"-",Program!AM93," "),"")</f>
        <v/>
      </c>
      <c r="AN93" t="str">
        <f>IF(AND(Program!AN93&lt;&gt;"",OR(Kişisel!$C$1=Program!AN95,AND(Program!AN95="",Program!AN$3=Kişisel!$C$1))),CONCATENATE(AN$2,"-",Program!AN93," "),"")</f>
        <v/>
      </c>
      <c r="AO93" t="str">
        <f>IF(AND(Program!AO93&lt;&gt;"",OR(Kişisel!$C$1=Program!AO95,AND(Program!AO95="",Program!AO$3=Kişisel!$C$1))),CONCATENATE(AO$2,"-",Program!AO93," "),"")</f>
        <v/>
      </c>
      <c r="AP93" t="str">
        <f>IF(AND(Program!AP93&lt;&gt;"",OR(Kişisel!$C$1=Program!AP95,AND(Program!AP95="",Program!AP$3=Kişisel!$C$1))),CONCATENATE(AP$2,"-",Program!AP93," "),"")</f>
        <v/>
      </c>
      <c r="AQ93" t="str">
        <f>IF(AND(Program!AQ93&lt;&gt;"",OR(Kişisel!$C$1=Program!AQ95,AND(Program!AQ95="",Program!AQ$3=Kişisel!$C$1))),CONCATENATE(AQ$2,"-",Program!AQ93," "),"")</f>
        <v/>
      </c>
      <c r="AR93" t="str">
        <f>IF(AND(Program!AR93&lt;&gt;"",OR(Kişisel!$C$1=Program!AR95,AND(Program!AR95="",Program!AR$3=Kişisel!$C$1))),CONCATENATE(AR$2,"-",Program!AR93," "),"")</f>
        <v/>
      </c>
      <c r="AS93" t="str">
        <f>IF(AND(Program!AS93&lt;&gt;"",OR(Kişisel!$C$1=Program!AS95,AND(Program!AS95="",Program!AS$3=Kişisel!$C$1))),CONCATENATE(AS$2,"-",Program!AS93," "),"")</f>
        <v/>
      </c>
      <c r="AT93" t="str">
        <f>IF(AND(Program!AT93&lt;&gt;"",OR(Kişisel!$C$1=Program!AT95,AND(Program!AT95="",Program!AT$3=Kişisel!$C$1))),CONCATENATE(AT$2,"-",Program!AT93," "),"")</f>
        <v/>
      </c>
      <c r="AU93" t="str">
        <f>IF(AND(Program!AU93&lt;&gt;"",OR(Kişisel!$C$1=Program!AU95,AND(Program!AU95="",Program!AU$3=Kişisel!$C$1))),CONCATENATE(AU$2,"-",Program!AU93," "),"")</f>
        <v/>
      </c>
      <c r="AV93" t="str">
        <f>IF(AND(Program!AV93&lt;&gt;"",OR(Kişisel!$C$1=Program!AV95,AND(Program!AV95="",Program!AV$3=Kişisel!$C$1))),CONCATENATE(AV$2,"-",Program!AV93," "),"")</f>
        <v/>
      </c>
      <c r="AW93" t="str">
        <f>IF(AND(Program!AW93&lt;&gt;"",OR(Kişisel!$C$1=Program!AW95,AND(Program!AW95="",Program!AW$3=Kişisel!$C$1))),CONCATENATE(AW$2,"-",Program!AW93," "),"")</f>
        <v/>
      </c>
      <c r="AX93" t="str">
        <f>IF(AND(Program!AX93&lt;&gt;"",OR(Kişisel!$C$1=Program!AX95,AND(Program!AX95="",Program!AX$3=Kişisel!$C$1))),CONCATENATE(AX$2,"-",Program!AX93," "),"")</f>
        <v/>
      </c>
      <c r="AY93" t="str">
        <f>IF(AND(Program!AY93&lt;&gt;"",OR(Kişisel!$C$1=Program!AY95,AND(Program!AY95="",Program!AY$3=Kişisel!$C$1))),CONCATENATE(AY$2,"-",Program!AY93," "),"")</f>
        <v/>
      </c>
      <c r="AZ93" t="str">
        <f>IF(AND(Program!AZ93&lt;&gt;"",OR(Kişisel!$C$1=Program!AZ95,AND(Program!AZ95="",Program!AZ$3=Kişisel!$C$1))),CONCATENATE(AZ$2,"-",Program!AZ93," "),"")</f>
        <v/>
      </c>
      <c r="BA93" t="str">
        <f>IF(AND(Program!BA93&lt;&gt;"",OR(Kişisel!$C$1=Program!BA95,AND(Program!BA95="",Program!BA$3=Kişisel!$C$1))),CONCATENATE(BA$2,"-",Program!BA93," "),"")</f>
        <v/>
      </c>
      <c r="BB93" t="str">
        <f>IF(AND(Program!BB93&lt;&gt;"",OR(Kişisel!$C$1=Program!BB95,AND(Program!BB95="",Program!BB$3=Kişisel!$C$1))),CONCATENATE(BB$2,"-",Program!BB93," "),"")</f>
        <v/>
      </c>
      <c r="BC93" t="str">
        <f>IF(AND(Program!BC93&lt;&gt;"",OR(Kişisel!$C$1=Program!BC95,AND(Program!BC95="",Program!BC$3=Kişisel!$C$1))),CONCATENATE(BC$2,"-",Program!BC93," "),"")</f>
        <v/>
      </c>
      <c r="BD93" t="str">
        <f>IF(AND(Program!BD93&lt;&gt;"",OR(Kişisel!$C$1=Program!BD95,AND(Program!BD95="",Program!BD$3=Kişisel!$C$1))),CONCATENATE(BD$2,"-",Program!BD93," "),"")</f>
        <v/>
      </c>
      <c r="BE93" t="str">
        <f>IF(AND(Program!BE93&lt;&gt;"",OR(Kişisel!$C$1=Program!BE95,AND(Program!BE95="",Program!BE$3=Kişisel!$C$1))),CONCATENATE(BE$2,"-",Program!BE93," "),"")</f>
        <v/>
      </c>
      <c r="BF93" t="str">
        <f t="shared" ref="BF93" si="136">CONCATENATE(D93,E93,F93,G93,H93,I93,J93,K93,L93,M93,N93,O93,P93,Q93,R93,S93,T93,U93,V93,W93,X93,Y93,Z93,AA93,AB93,AC93,AD93,AE93,AF93,AG93,AH93,AI93,AJ93,AK93,AL93,AM93,AN93,AO93,AP93,AQ93,)</f>
        <v/>
      </c>
      <c r="BG93" t="str">
        <f t="shared" ref="BG93" si="137">CONCATENATE(AR93,AS93,AT93,AU93,AV93,AW93,AX93,AY93,AZ93,BA93,BB93,BC93,BD93,BE93)</f>
        <v/>
      </c>
    </row>
    <row r="94" spans="1:59">
      <c r="A94" s="394"/>
      <c r="B94" s="5"/>
      <c r="D94" s="29" t="str">
        <f>IF(D92&lt;&gt;"",IF(Program!D95&lt;&gt;"","("&amp;Program!D95&amp;")","("&amp;Program!D$3&amp;")"),"")</f>
        <v/>
      </c>
      <c r="E94" s="29" t="str">
        <f>IF(E92&lt;&gt;"",IF(Program!E95&lt;&gt;"","("&amp;Program!E95&amp;")","("&amp;Program!E$3&amp;")"),"")</f>
        <v/>
      </c>
      <c r="F94" s="29" t="str">
        <f>IF(F92&lt;&gt;"",IF(Program!F95&lt;&gt;"","("&amp;Program!F95&amp;")","("&amp;Program!F$3&amp;")"),"")</f>
        <v/>
      </c>
      <c r="G94" s="29" t="str">
        <f>IF(G92&lt;&gt;"",IF(Program!G95&lt;&gt;"","("&amp;Program!G95&amp;")","("&amp;Program!G$3&amp;")"),"")</f>
        <v/>
      </c>
      <c r="H94" s="29" t="str">
        <f>IF(H92&lt;&gt;"",IF(Program!H95&lt;&gt;"","("&amp;Program!H95&amp;")","("&amp;Program!H$3&amp;")"),"")</f>
        <v/>
      </c>
      <c r="I94" s="29" t="str">
        <f>IF(I92&lt;&gt;"",IF(Program!I95&lt;&gt;"","("&amp;Program!I95&amp;")","("&amp;Program!I$3&amp;")"),"")</f>
        <v/>
      </c>
      <c r="J94" s="29" t="str">
        <f>IF(J92&lt;&gt;"",IF(Program!J95&lt;&gt;"","("&amp;Program!J95&amp;")","("&amp;Program!J$3&amp;")"),"")</f>
        <v/>
      </c>
      <c r="K94" s="29" t="str">
        <f>IF(K92&lt;&gt;"",IF(Program!K95&lt;&gt;"","("&amp;Program!K95&amp;")","("&amp;Program!K$3&amp;")"),"")</f>
        <v/>
      </c>
      <c r="L94" s="29" t="str">
        <f>IF(L92&lt;&gt;"",IF(Program!L95&lt;&gt;"","("&amp;Program!L95&amp;")","("&amp;Program!L$3&amp;")"),"")</f>
        <v/>
      </c>
      <c r="M94" s="29" t="str">
        <f>IF(M92&lt;&gt;"",IF(Program!M95&lt;&gt;"","("&amp;Program!M95&amp;")","("&amp;Program!M$3&amp;")"),"")</f>
        <v>(9 / 21)</v>
      </c>
      <c r="N94" s="29" t="str">
        <f>IF(N92&lt;&gt;"",IF(Program!N95&lt;&gt;"","("&amp;Program!N95&amp;")","("&amp;Program!N$3&amp;")"),"")</f>
        <v/>
      </c>
      <c r="O94" s="29" t="str">
        <f>IF(O92&lt;&gt;"",IF(Program!O95&lt;&gt;"","("&amp;Program!O95&amp;")","("&amp;Program!O$3&amp;")"),"")</f>
        <v/>
      </c>
      <c r="P94" s="29" t="str">
        <f>IF(P92&lt;&gt;"",IF(Program!P95&lt;&gt;"","("&amp;Program!P95&amp;")","("&amp;Program!P$3&amp;")"),"")</f>
        <v/>
      </c>
      <c r="Q94" s="29" t="str">
        <f>IF(Q92&lt;&gt;"",IF(Program!Q95&lt;&gt;"","("&amp;Program!Q95&amp;")","("&amp;Program!Q$3&amp;")"),"")</f>
        <v/>
      </c>
      <c r="R94" s="29" t="str">
        <f>IF(R92&lt;&gt;"",IF(Program!R95&lt;&gt;"","("&amp;Program!R95&amp;")","("&amp;Program!R$3&amp;")"),"")</f>
        <v/>
      </c>
      <c r="S94" s="29" t="str">
        <f>IF(S92&lt;&gt;"",IF(Program!S95&lt;&gt;"","("&amp;Program!S95&amp;")","("&amp;Program!S$3&amp;")"),"")</f>
        <v/>
      </c>
      <c r="T94" s="29" t="str">
        <f>IF(T92&lt;&gt;"",IF(Program!T95&lt;&gt;"","("&amp;Program!T95&amp;")","("&amp;Program!T$3&amp;")"),"")</f>
        <v/>
      </c>
      <c r="U94" s="29" t="str">
        <f>IF(U92&lt;&gt;"",IF(Program!U95&lt;&gt;"","("&amp;Program!U95&amp;")","("&amp;Program!U$3&amp;")"),"")</f>
        <v/>
      </c>
      <c r="V94" s="29" t="str">
        <f>IF(V92&lt;&gt;"",IF(Program!V95&lt;&gt;"","("&amp;Program!V95&amp;")","("&amp;Program!V$3&amp;")"),"")</f>
        <v/>
      </c>
      <c r="W94" s="29" t="str">
        <f>IF(W92&lt;&gt;"",IF(Program!W95&lt;&gt;"","("&amp;Program!W95&amp;")","("&amp;Program!W$3&amp;")"),"")</f>
        <v/>
      </c>
      <c r="X94" s="29" t="str">
        <f>IF(X92&lt;&gt;"",IF(Program!X95&lt;&gt;"","("&amp;Program!X95&amp;")","("&amp;Program!X$3&amp;")"),"")</f>
        <v/>
      </c>
      <c r="Y94" s="29" t="str">
        <f>IF(Y92&lt;&gt;"",IF(Program!Y95&lt;&gt;"","("&amp;Program!Y95&amp;")","("&amp;Program!Y$3&amp;")"),"")</f>
        <v/>
      </c>
      <c r="Z94" s="29" t="str">
        <f>IF(Z92&lt;&gt;"",IF(Program!Z95&lt;&gt;"","("&amp;Program!Z95&amp;")","("&amp;Program!Z$3&amp;")"),"")</f>
        <v/>
      </c>
      <c r="AA94" s="29" t="str">
        <f>IF(AA92&lt;&gt;"",IF(Program!AA95&lt;&gt;"","("&amp;Program!AA95&amp;")","("&amp;Program!AA$3&amp;")"),"")</f>
        <v/>
      </c>
      <c r="AB94" s="29" t="str">
        <f>IF(AB92&lt;&gt;"",IF(Program!AB95&lt;&gt;"","("&amp;Program!AB95&amp;")","("&amp;Program!AB$3&amp;")"),"")</f>
        <v/>
      </c>
      <c r="AC94" s="29" t="str">
        <f>IF(AC92&lt;&gt;"",IF(Program!AC95&lt;&gt;"","("&amp;Program!AC95&amp;")","("&amp;Program!AC$3&amp;")"),"")</f>
        <v/>
      </c>
      <c r="AD94" s="29" t="str">
        <f>IF(AD92&lt;&gt;"",IF(Program!AD95&lt;&gt;"","("&amp;Program!AD95&amp;")","("&amp;Program!AD$3&amp;")"),"")</f>
        <v/>
      </c>
      <c r="AE94" s="29" t="str">
        <f>IF(AE92&lt;&gt;"",IF(Program!AE95&lt;&gt;"","("&amp;Program!AE95&amp;")","("&amp;Program!AE$3&amp;")"),"")</f>
        <v>(16)</v>
      </c>
      <c r="AF94" s="29" t="str">
        <f>IF(AF92&lt;&gt;"",IF(Program!AF95&lt;&gt;"","("&amp;Program!AF95&amp;")","("&amp;Program!AF$3&amp;")"),"")</f>
        <v/>
      </c>
      <c r="AG94" s="29" t="str">
        <f>IF(AG92&lt;&gt;"",IF(Program!AG95&lt;&gt;"","("&amp;Program!AG95&amp;")","("&amp;Program!AG$3&amp;")"),"")</f>
        <v/>
      </c>
      <c r="AH94" s="29" t="str">
        <f>IF(AH92&lt;&gt;"",IF(Program!AH95&lt;&gt;"","("&amp;Program!AH95&amp;")","("&amp;Program!AH$3&amp;")"),"")</f>
        <v/>
      </c>
      <c r="AI94" s="29" t="str">
        <f>IF(AI92&lt;&gt;"",IF(Program!AI95&lt;&gt;"","("&amp;Program!AI95&amp;")","("&amp;Program!AI$3&amp;")"),"")</f>
        <v/>
      </c>
      <c r="AJ94" s="29" t="str">
        <f>IF(AJ92&lt;&gt;"",IF(Program!AJ95&lt;&gt;"","("&amp;Program!AJ95&amp;")","("&amp;Program!AJ$3&amp;")"),"")</f>
        <v/>
      </c>
      <c r="AK94" s="29" t="str">
        <f>IF(AK92&lt;&gt;"",IF(Program!AK95&lt;&gt;"","("&amp;Program!AK95&amp;")","("&amp;Program!AK$3&amp;")"),"")</f>
        <v/>
      </c>
      <c r="AL94" s="29" t="str">
        <f>IF(AL92&lt;&gt;"",IF(Program!AL95&lt;&gt;"","("&amp;Program!AL95&amp;")","("&amp;Program!AL$3&amp;")"),"")</f>
        <v/>
      </c>
      <c r="AM94" s="29" t="str">
        <f>IF(AM92&lt;&gt;"",IF(Program!AM95&lt;&gt;"","("&amp;Program!AM95&amp;")","("&amp;Program!AM$3&amp;")"),"")</f>
        <v/>
      </c>
      <c r="AN94" s="29" t="str">
        <f>IF(AN92&lt;&gt;"",IF(Program!AN95&lt;&gt;"","("&amp;Program!AN95&amp;")","("&amp;Program!AN$3&amp;")"),"")</f>
        <v/>
      </c>
      <c r="AO94" s="29" t="str">
        <f>IF(AO92&lt;&gt;"",IF(Program!AO95&lt;&gt;"","("&amp;Program!AO95&amp;")","("&amp;Program!AO$3&amp;")"),"")</f>
        <v/>
      </c>
      <c r="AP94" s="29" t="str">
        <f>IF(AP92&lt;&gt;"",IF(Program!AP95&lt;&gt;"","("&amp;Program!AP95&amp;")","("&amp;Program!AP$3&amp;")"),"")</f>
        <v/>
      </c>
      <c r="AQ94" s="29" t="str">
        <f>IF(AQ92&lt;&gt;"",IF(Program!AQ95&lt;&gt;"","("&amp;Program!AQ95&amp;")","("&amp;Program!AQ$3&amp;")"),"")</f>
        <v/>
      </c>
      <c r="AR94" s="29" t="str">
        <f>IF(AR92&lt;&gt;"",IF(Program!AR95&lt;&gt;"","("&amp;Program!AR95&amp;")","("&amp;Program!AR$3&amp;")"),"")</f>
        <v/>
      </c>
      <c r="AS94" s="29" t="str">
        <f>IF(AS92&lt;&gt;"",IF(Program!AS95&lt;&gt;"","("&amp;Program!AS95&amp;")","("&amp;Program!AS$3&amp;")"),"")</f>
        <v/>
      </c>
      <c r="AT94" s="29" t="str">
        <f>IF(AT92&lt;&gt;"",IF(Program!AT95&lt;&gt;"","("&amp;Program!AT95&amp;")","("&amp;Program!AT$3&amp;")"),"")</f>
        <v/>
      </c>
      <c r="AU94" s="29" t="str">
        <f>IF(AU92&lt;&gt;"",IF(Program!AU95&lt;&gt;"","("&amp;Program!AU95&amp;")","("&amp;Program!AU$3&amp;")"),"")</f>
        <v/>
      </c>
      <c r="AV94" s="29" t="str">
        <f>IF(AV92&lt;&gt;"",IF(Program!AV95&lt;&gt;"","("&amp;Program!AV95&amp;")","("&amp;Program!AV$3&amp;")"),"")</f>
        <v/>
      </c>
      <c r="AW94" s="29" t="str">
        <f>IF(AW92&lt;&gt;"",IF(Program!AW95&lt;&gt;"","("&amp;Program!AW95&amp;")","("&amp;Program!AW$3&amp;")"),"")</f>
        <v/>
      </c>
      <c r="AX94" s="29" t="str">
        <f>IF(AX92&lt;&gt;"",IF(Program!AX95&lt;&gt;"","("&amp;Program!AX95&amp;")","("&amp;Program!AX$3&amp;")"),"")</f>
        <v/>
      </c>
      <c r="AY94" s="29" t="str">
        <f>IF(AY92&lt;&gt;"",IF(Program!AY95&lt;&gt;"","("&amp;Program!AY95&amp;")","("&amp;Program!AY$3&amp;")"),"")</f>
        <v/>
      </c>
      <c r="AZ94" s="29" t="str">
        <f>IF(AZ92&lt;&gt;"",IF(Program!AZ95&lt;&gt;"","("&amp;Program!AZ95&amp;")","("&amp;Program!AZ$3&amp;")"),"")</f>
        <v/>
      </c>
      <c r="BA94" s="29" t="str">
        <f>IF(BA92&lt;&gt;"",IF(Program!BA95&lt;&gt;"","("&amp;Program!BA95&amp;")","("&amp;Program!BA$3&amp;")"),"")</f>
        <v/>
      </c>
      <c r="BB94" s="29" t="str">
        <f>IF(BB92&lt;&gt;"",IF(Program!BB95&lt;&gt;"","("&amp;Program!BB95&amp;")","("&amp;Program!BB$3&amp;")"),"")</f>
        <v/>
      </c>
      <c r="BC94" s="29" t="str">
        <f>IF(BC92&lt;&gt;"",IF(Program!BC95&lt;&gt;"","("&amp;Program!BC95&amp;")","("&amp;Program!BC$3&amp;")"),"")</f>
        <v/>
      </c>
      <c r="BD94" s="29" t="str">
        <f>IF(BD92&lt;&gt;"",IF(Program!BD95&lt;&gt;"","("&amp;Program!BD95&amp;")","("&amp;Program!BD$3&amp;")"),"")</f>
        <v/>
      </c>
      <c r="BE94" s="29" t="str">
        <f>IF(BE92&lt;&gt;"",IF(Program!BE95&lt;&gt;"","("&amp;Program!BE95&amp;")","("&amp;Program!BE$3&amp;")"),"")</f>
        <v/>
      </c>
    </row>
    <row r="95" spans="1:59">
      <c r="A95" s="394"/>
      <c r="B95" s="5">
        <v>0.41666666666666702</v>
      </c>
      <c r="C95" s="6" t="str">
        <f t="shared" si="68"/>
        <v>MKN2-Ürün İşleme Tekniği ve Makineleri / HASSAS TARIM TEKNOLOJİLERİ/ (9 / 21)</v>
      </c>
      <c r="D95" s="9" t="str">
        <f>IF(IFERROR(SEARCH(Kişisel!$A$1,Program!D97),FALSE),D$2&amp;"-"&amp;Program!D96&amp;"/ ","")</f>
        <v/>
      </c>
      <c r="E95" s="9" t="str">
        <f>IF(IFERROR(SEARCH(Kişisel!$A$1,Program!E97),FALSE),E$2&amp;"-"&amp;Program!E96&amp;"/ ","")</f>
        <v/>
      </c>
      <c r="F95" s="9" t="str">
        <f>IF(IFERROR(SEARCH(Kişisel!$A$1,Program!F97),FALSE),F$2&amp;"-"&amp;Program!F96&amp;"/ ","")</f>
        <v/>
      </c>
      <c r="G95" s="9" t="str">
        <f>IF(IFERROR(SEARCH(Kişisel!$A$1,Program!G97),FALSE),G$2&amp;"-"&amp;Program!G96&amp;"/ ","")</f>
        <v/>
      </c>
      <c r="H95" s="9" t="str">
        <f>IF(IFERROR(SEARCH(Kişisel!$A$1,Program!H97),FALSE),H$2&amp;"-"&amp;Program!H96&amp;"/ ","")</f>
        <v/>
      </c>
      <c r="I95" s="9" t="str">
        <f>IF(IFERROR(SEARCH(Kişisel!$A$1,Program!I97),FALSE),I$2&amp;"-"&amp;Program!I96&amp;"/ ","")</f>
        <v/>
      </c>
      <c r="J95" s="9" t="str">
        <f>IF(IFERROR(SEARCH(Kişisel!$A$1,Program!J97),FALSE),J$2&amp;"-"&amp;Program!J96&amp;"/ ","")</f>
        <v/>
      </c>
      <c r="K95" s="9" t="str">
        <f>IF(IFERROR(SEARCH(Kişisel!$A$1,Program!K97),FALSE),K$2&amp;"-"&amp;Program!K96&amp;"/ ","")</f>
        <v/>
      </c>
      <c r="L95" s="9" t="str">
        <f>IF(IFERROR(SEARCH(Kişisel!$A$1,Program!L97),FALSE),L$2&amp;"-"&amp;Program!L96&amp;"/ ","")</f>
        <v/>
      </c>
      <c r="M95" s="9" t="str">
        <f>IF(IFERROR(SEARCH(Kişisel!$A$1,Program!M97),FALSE),M$2&amp;"-"&amp;Program!M96&amp;"/ ","")</f>
        <v xml:space="preserve">MKN2-Ürün İşleme Tekniği ve Makineleri / HASSAS TARIM TEKNOLOJİLERİ/ </v>
      </c>
      <c r="N95" s="9" t="str">
        <f>IF(IFERROR(SEARCH(Kişisel!$A$1,Program!N97),FALSE),N$2&amp;"-"&amp;Program!N96&amp;"/ ","")</f>
        <v/>
      </c>
      <c r="O95" s="9" t="str">
        <f>IF(IFERROR(SEARCH(Kişisel!$A$1,Program!O97),FALSE),O$2&amp;"-"&amp;Program!O96&amp;"/ ","")</f>
        <v/>
      </c>
      <c r="P95" s="9" t="str">
        <f>IF(IFERROR(SEARCH(Kişisel!$A$1,Program!P97),FALSE),P$2&amp;"-"&amp;Program!P96&amp;"/ ","")</f>
        <v/>
      </c>
      <c r="Q95" s="9" t="str">
        <f>IF(IFERROR(SEARCH(Kişisel!$A$1,Program!Q97),FALSE),Q$2&amp;"-"&amp;Program!Q96&amp;"/ ","")</f>
        <v/>
      </c>
      <c r="R95" s="9" t="str">
        <f>IF(IFERROR(SEARCH(Kişisel!$A$1,Program!#REF!),FALSE),R$2&amp;"-"&amp;Program!#REF!&amp;"/ ","")</f>
        <v/>
      </c>
      <c r="S95" s="9" t="str">
        <f>IF(IFERROR(SEARCH(Kişisel!$A$1,Program!R97),FALSE),S$2&amp;"-"&amp;Program!R96&amp;"/ ","")</f>
        <v/>
      </c>
      <c r="T95" s="9" t="str">
        <f>IF(IFERROR(SEARCH(Kişisel!$A$1,Program!S97),FALSE),T$2&amp;"-"&amp;Program!S96&amp;"/ ","")</f>
        <v/>
      </c>
      <c r="U95" s="9" t="str">
        <f>IF(IFERROR(SEARCH(Kişisel!$A$1,Program!T97),FALSE),U$2&amp;"-"&amp;Program!T96&amp;"/ ","")</f>
        <v/>
      </c>
      <c r="V95" s="9" t="str">
        <f>IF(IFERROR(SEARCH(Kişisel!$A$1,Program!U97),FALSE),V$2&amp;"-"&amp;Program!U96&amp;"/ ","")</f>
        <v/>
      </c>
      <c r="W95" s="9" t="str">
        <f>IF(IFERROR(SEARCH(Kişisel!$A$1,Program!V97),FALSE),W$2&amp;"-"&amp;Program!V96&amp;"/ ","")</f>
        <v/>
      </c>
      <c r="X95" s="9" t="str">
        <f>IF(IFERROR(SEARCH(Kişisel!$A$1,Program!W97),FALSE),X$2&amp;"-"&amp;Program!W96&amp;"/ ","")</f>
        <v/>
      </c>
      <c r="Y95" s="9" t="str">
        <f>IF(IFERROR(SEARCH(Kişisel!$A$1,Program!X97),FALSE),Y$2&amp;"-"&amp;Program!X96&amp;"/ ","")</f>
        <v/>
      </c>
      <c r="Z95" s="9" t="str">
        <f>IF(IFERROR(SEARCH(Kişisel!$A$1,Program!Y97),FALSE),Z$2&amp;"-"&amp;Program!Y96&amp;"/ ","")</f>
        <v/>
      </c>
      <c r="AA95" s="9" t="str">
        <f>IF(IFERROR(SEARCH(Kişisel!$A$1,Program!Z97),FALSE),AA$2&amp;"-"&amp;Program!Z96&amp;"/ ","")</f>
        <v/>
      </c>
      <c r="AB95" s="9" t="str">
        <f>IF(IFERROR(SEARCH(Kişisel!$A$1,Program!AA97),FALSE),AB$2&amp;"-"&amp;Program!AA96&amp;"/ ","")</f>
        <v/>
      </c>
      <c r="AC95" s="9" t="str">
        <f>IF(IFERROR(SEARCH(Kişisel!$A$1,Program!AB97),FALSE),AC$2&amp;"-"&amp;Program!AB96&amp;"/ ","")</f>
        <v/>
      </c>
      <c r="AD95" s="9" t="str">
        <f>IF(IFERROR(SEARCH(Kişisel!$A$1,Program!AC97),FALSE),AD$2&amp;"-"&amp;Program!AC96&amp;"/ ","")</f>
        <v/>
      </c>
      <c r="AE95" s="9" t="str">
        <f>IF(IFERROR(SEARCH(Kişisel!$A$1,Program!AD97),FALSE),AE$2&amp;"-"&amp;Program!AD96&amp;"/ ","")</f>
        <v/>
      </c>
      <c r="AF95" s="9" t="str">
        <f>IF(IFERROR(SEARCH(Kişisel!$A$1,Program!AE183),FALSE),AF$2&amp;"-"&amp;Program!AE182&amp;"/ ","")</f>
        <v/>
      </c>
      <c r="AG95" s="9" t="str">
        <f>IF(IFERROR(SEARCH(Kişisel!$A$1,Program!AF97),FALSE),AG$2&amp;"-"&amp;Program!AF96&amp;"/ ","")</f>
        <v/>
      </c>
      <c r="AH95" s="9" t="str">
        <f>IF(IFERROR(SEARCH(Kişisel!$A$1,Program!AG97),FALSE),AH$2&amp;"-"&amp;Program!AG96&amp;"/ ","")</f>
        <v/>
      </c>
      <c r="AI95" s="9" t="str">
        <f>IF(IFERROR(SEARCH(Kişisel!$A$1,Program!AH97),FALSE),AI$2&amp;"-"&amp;Program!AH96&amp;"/ ","")</f>
        <v/>
      </c>
      <c r="AJ95" s="9" t="str">
        <f>IF(IFERROR(SEARCH(Kişisel!$A$1,Program!AI97),FALSE),AJ$2&amp;"-"&amp;Program!AI96&amp;"/ ","")</f>
        <v/>
      </c>
      <c r="AK95" s="9" t="str">
        <f>IF(IFERROR(SEARCH(Kişisel!$A$1,Program!AJ97),FALSE),AK$2&amp;"-"&amp;Program!AJ96&amp;"/ ","")</f>
        <v/>
      </c>
      <c r="AL95" s="9" t="str">
        <f>IF(IFERROR(SEARCH(Kişisel!$A$1,Program!AK97),FALSE),AL$2&amp;"-"&amp;Program!AK96&amp;"/ ","")</f>
        <v/>
      </c>
      <c r="AM95" s="9" t="str">
        <f>IF(IFERROR(SEARCH(Kişisel!$A$1,Program!AL97),FALSE),AM$2&amp;"-"&amp;Program!AL96&amp;"/ ","")</f>
        <v/>
      </c>
      <c r="AN95" s="9" t="str">
        <f>IF(IFERROR(SEARCH(Kişisel!$A$1,Program!AM97),FALSE),AN$2&amp;"-"&amp;Program!AM96&amp;"/ ","")</f>
        <v/>
      </c>
      <c r="AO95" s="9" t="str">
        <f>IF(IFERROR(SEARCH(Kişisel!$A$1,Program!AN97),FALSE),AO$2&amp;"-"&amp;Program!AN96&amp;"/ ","")</f>
        <v/>
      </c>
      <c r="AP95" s="9" t="str">
        <f>IF(IFERROR(SEARCH(Kişisel!$A$1,Program!AO97),FALSE),AP$2&amp;"-"&amp;Program!AO96&amp;"/ ","")</f>
        <v/>
      </c>
      <c r="AQ95" s="9" t="str">
        <f>IF(IFERROR(SEARCH(Kişisel!$A$1,Program!AP97),FALSE),AQ$2&amp;"-"&amp;Program!AP96&amp;"/ ","")</f>
        <v/>
      </c>
      <c r="AR95" s="9" t="str">
        <f>IF(IFERROR(SEARCH(Kişisel!$A$1,Program!AQ97),FALSE),AR$2&amp;"-"&amp;Program!AQ96&amp;"/ ","")</f>
        <v/>
      </c>
      <c r="AS95" s="9" t="str">
        <f>IF(IFERROR(SEARCH(Kişisel!$A$1,Program!AR97),FALSE),AS$2&amp;"-"&amp;Program!AR96&amp;"/ ","")</f>
        <v/>
      </c>
      <c r="AT95" s="9" t="str">
        <f>IF(IFERROR(SEARCH(Kişisel!$A$1,Program!AS97),FALSE),AT$2&amp;"-"&amp;Program!AS96&amp;"/ ","")</f>
        <v/>
      </c>
      <c r="AU95" s="9" t="str">
        <f>IF(IFERROR(SEARCH(Kişisel!$A$1,Program!AT97),FALSE),AU$2&amp;"-"&amp;Program!AT96&amp;"/ ","")</f>
        <v/>
      </c>
      <c r="AV95" s="9" t="str">
        <f>IF(IFERROR(SEARCH(Kişisel!$A$1,Program!AU97),FALSE),AV$2&amp;"-"&amp;Program!AU96&amp;"/ ","")</f>
        <v/>
      </c>
      <c r="AW95" s="9" t="str">
        <f>IF(IFERROR(SEARCH(Kişisel!$A$1,Program!AV97),FALSE),AW$2&amp;"-"&amp;Program!AV96&amp;"/ ","")</f>
        <v/>
      </c>
      <c r="AX95" s="9" t="str">
        <f>IF(IFERROR(SEARCH(Kişisel!$A$1,Program!AW97),FALSE),AX$2&amp;"-"&amp;Program!AW96&amp;"/ ","")</f>
        <v/>
      </c>
      <c r="AY95" s="9" t="str">
        <f>IF(IFERROR(SEARCH(Kişisel!$A$1,Program!AX97),FALSE),AY$2&amp;"-"&amp;Program!AX96&amp;"/ ","")</f>
        <v/>
      </c>
      <c r="AZ95" s="9" t="str">
        <f>IF(IFERROR(SEARCH(Kişisel!$A$1,Program!AY97),FALSE),AZ$2&amp;"-"&amp;Program!AY96&amp;"/ ","")</f>
        <v/>
      </c>
      <c r="BA95" s="9" t="str">
        <f>IF(IFERROR(SEARCH(Kişisel!$A$1,Program!AZ97),FALSE),BA$2&amp;"-"&amp;Program!AZ96&amp;"/ ","")</f>
        <v/>
      </c>
      <c r="BB95" s="9" t="str">
        <f>IF(IFERROR(SEARCH(Kişisel!$A$1,Program!BA97),FALSE),BB$2&amp;"-"&amp;Program!BA96&amp;"/ ","")</f>
        <v/>
      </c>
      <c r="BC95" s="9" t="str">
        <f>IF(IFERROR(SEARCH(Kişisel!$A$1,Program!BB97),FALSE),BC$2&amp;"-"&amp;Program!BB96&amp;"/ ","")</f>
        <v/>
      </c>
      <c r="BD95" s="9" t="str">
        <f>IF(IFERROR(SEARCH(Kişisel!$A$1,Program!BC97),FALSE),BD$2&amp;"-"&amp;Program!BC96&amp;"/ ","")</f>
        <v/>
      </c>
      <c r="BE95" s="9" t="str">
        <f>IF(IFERROR(SEARCH(Kişisel!$A$1,Program!BD97),FALSE),BE$2&amp;"-"&amp;Program!BD96&amp;"/ ","")</f>
        <v/>
      </c>
      <c r="BF95" t="str">
        <f t="shared" ref="BF95" si="138">CONCATENATE(D95,D97,E95,E97,F95,F97,G95,G97,H95,H97,I95,I97,J95,J97,K95,K97,L95,L97,M95,M97,N95,N97,O95,O97,P95,P97,Q95,Q97,R95,R97,S95,S97,T95,T97,U95,U97,V95,V97,W95,W97,X95,X97,Y95,Y97,Z95,Z97,AA95,AA97,AB95,AB97,AC95,AC97,AD95,AD97,AE95,AE97,AF95,AF97,AG95,AG97,AH95,AH97,AI95,AI97,AJ95,AJ97,AK95,AK97,AL95,AL97,AM95,AM97,AN95,AN97,AO95,AO97,AP95,AP97,AQ95,AQ97)</f>
        <v>MKN2-Ürün İşleme Tekniği ve Makineleri / HASSAS TARIM TEKNOLOJİLERİ/ (9 / 21)</v>
      </c>
      <c r="BG95" t="str">
        <f t="shared" ref="BG95" si="139">CONCATENATE(AR95,AR97,AS95,AS97,AT95,AT97,AU95,AU97,AV95,AV97,AW95,AW97,AX95,AX97,AY95,AY97,AZ95,AZ97,BA95,BA97,BB95,BB97,BC95,BC97,BD95,BD97,BE95,BE97)</f>
        <v/>
      </c>
    </row>
    <row r="96" spans="1:59">
      <c r="A96" s="394"/>
      <c r="B96" s="5"/>
      <c r="C96" s="6" t="str">
        <f t="shared" si="68"/>
        <v/>
      </c>
      <c r="D96" t="str">
        <f>IF(AND(Program!D96&lt;&gt;"",OR(Kişisel!$C$1=Program!D98,AND(Program!D98="",Program!D$3=Kişisel!$C$1))),CONCATENATE(D$2,"-",Program!D96," "),"")</f>
        <v/>
      </c>
      <c r="E96" t="str">
        <f>IF(AND(Program!E96&lt;&gt;"",OR(Kişisel!$C$1=Program!E98,AND(Program!E98="",Program!E$3=Kişisel!$C$1))),CONCATENATE(E$2,"-",Program!E96," "),"")</f>
        <v/>
      </c>
      <c r="F96" t="str">
        <f>IF(AND(Program!F96&lt;&gt;"",OR(Kişisel!$C$1=Program!F98,AND(Program!F98="",Program!F$3=Kişisel!$C$1))),CONCATENATE(F$2,"-",Program!F96," "),"")</f>
        <v/>
      </c>
      <c r="G96" t="str">
        <f>IF(AND(Program!G96&lt;&gt;"",OR(Kişisel!$C$1=Program!G98,AND(Program!G98="",Program!G$3=Kişisel!$C$1))),CONCATENATE(G$2,"-",Program!G96," "),"")</f>
        <v/>
      </c>
      <c r="H96" t="str">
        <f>IF(AND(Program!H96&lt;&gt;"",OR(Kişisel!$C$1=Program!H98,AND(Program!H98="",Program!H$3=Kişisel!$C$1))),CONCATENATE(H$2,"-",Program!H96," "),"")</f>
        <v/>
      </c>
      <c r="I96" t="str">
        <f>IF(AND(Program!I96&lt;&gt;"",OR(Kişisel!$C$1=Program!I98,AND(Program!I98="",Program!I$3=Kişisel!$C$1))),CONCATENATE(I$2,"-",Program!I96," "),"")</f>
        <v/>
      </c>
      <c r="J96" t="str">
        <f>IF(AND(Program!J96&lt;&gt;"",OR(Kişisel!$C$1=Program!J98,AND(Program!J98="",Program!J$3=Kişisel!$C$1))),CONCATENATE(J$2,"-",Program!J96," "),"")</f>
        <v/>
      </c>
      <c r="K96" t="str">
        <f>IF(AND(Program!K96&lt;&gt;"",OR(Kişisel!$C$1=Program!K98,AND(Program!K98="",Program!K$3=Kişisel!$C$1))),CONCATENATE(K$2,"-",Program!K96," "),"")</f>
        <v/>
      </c>
      <c r="L96" t="str">
        <f>IF(AND(Program!L96&lt;&gt;"",OR(Kişisel!$C$1=Program!L98,AND(Program!L98="",Program!L$3=Kişisel!$C$1))),CONCATENATE(L$2,"-",Program!L96," "),"")</f>
        <v/>
      </c>
      <c r="M96" t="str">
        <f>IF(AND(Program!M96&lt;&gt;"",OR(Kişisel!$C$1=Program!M98,AND(Program!M98="",Program!M$3=Kişisel!$C$1))),CONCATENATE(M$2,"-",Program!M96," "),"")</f>
        <v/>
      </c>
      <c r="N96" t="str">
        <f>IF(AND(Program!N96&lt;&gt;"",OR(Kişisel!$C$1=Program!N98,AND(Program!N98="",Program!N$3=Kişisel!$C$1))),CONCATENATE(N$2,"-",Program!N96," "),"")</f>
        <v/>
      </c>
      <c r="O96" t="str">
        <f>IF(AND(Program!O96&lt;&gt;"",OR(Kişisel!$C$1=Program!O98,AND(Program!O98="",Program!O$3=Kişisel!$C$1))),CONCATENATE(O$2,"-",Program!O96," "),"")</f>
        <v/>
      </c>
      <c r="P96" t="str">
        <f>IF(AND(Program!P96&lt;&gt;"",OR(Kişisel!$C$1=Program!P98,AND(Program!P98="",Program!P$3=Kişisel!$C$1))),CONCATENATE(P$2,"-",Program!P96," "),"")</f>
        <v/>
      </c>
      <c r="Q96" t="str">
        <f>IF(AND(Program!Q96&lt;&gt;"",OR(Kişisel!$C$1=Program!Q98,AND(Program!Q98="",Program!Q$3=Kişisel!$C$1))),CONCATENATE(Q$2,"-",Program!Q96," "),"")</f>
        <v/>
      </c>
      <c r="R96" t="str">
        <f>IF(AND(Program!R96&lt;&gt;"",OR(Kişisel!$C$1=Program!R98,AND(Program!R98="",Program!R$3=Kişisel!$C$1))),CONCATENATE(R$2,"-",Program!R96," "),"")</f>
        <v/>
      </c>
      <c r="S96" t="str">
        <f>IF(AND(Program!R96&lt;&gt;"",OR(Kişisel!$C$1=Program!R98,AND(Program!R98="",Program!S$3=Kişisel!$C$1))),CONCATENATE(S$2,"-",Program!R96," "),"")</f>
        <v/>
      </c>
      <c r="T96" t="str">
        <f>IF(AND(Program!S96&lt;&gt;"",OR(Kişisel!$C$1=Program!S98,AND(Program!S98="",Program!T$3=Kişisel!$C$1))),CONCATENATE(T$2,"-",Program!S96," "),"")</f>
        <v/>
      </c>
      <c r="U96" t="str">
        <f>IF(AND(Program!T96&lt;&gt;"",OR(Kişisel!$C$1=Program!T98,AND(Program!T98="",Program!U$3=Kişisel!$C$1))),CONCATENATE(U$2,"-",Program!T96," "),"")</f>
        <v/>
      </c>
      <c r="V96" t="str">
        <f>IF(AND(Program!U96&lt;&gt;"",OR(Kişisel!$C$1=Program!U98,AND(Program!U98="",Program!V$3=Kişisel!$C$1))),CONCATENATE(V$2,"-",Program!U96," "),"")</f>
        <v/>
      </c>
      <c r="W96" t="str">
        <f>IF(AND(Program!V96&lt;&gt;"",OR(Kişisel!$C$1=Program!V98,AND(Program!V98="",Program!W$3=Kişisel!$C$1))),CONCATENATE(W$2,"-",Program!V96," "),"")</f>
        <v/>
      </c>
      <c r="X96" t="str">
        <f>IF(AND(Program!W96&lt;&gt;"",OR(Kişisel!$C$1=Program!W98,AND(Program!W98="",Program!X$3=Kişisel!$C$1))),CONCATENATE(X$2,"-",Program!W96," "),"")</f>
        <v/>
      </c>
      <c r="Y96" t="str">
        <f>IF(AND(Program!X96&lt;&gt;"",OR(Kişisel!$C$1=Program!X98,AND(Program!X98="",Program!Y$3=Kişisel!$C$1))),CONCATENATE(Y$2,"-",Program!X96," "),"")</f>
        <v/>
      </c>
      <c r="Z96" t="str">
        <f>IF(AND(Program!Y96&lt;&gt;"",OR(Kişisel!$C$1=Program!Y98,AND(Program!Y98="",Program!Z$3=Kişisel!$C$1))),CONCATENATE(Z$2,"-",Program!Y96," "),"")</f>
        <v/>
      </c>
      <c r="AA96" t="str">
        <f>IF(AND(Program!Z96&lt;&gt;"",OR(Kişisel!$C$1=Program!Z98,AND(Program!Z98="",Program!AA$3=Kişisel!$C$1))),CONCATENATE(AA$2,"-",Program!Z96," "),"")</f>
        <v/>
      </c>
      <c r="AB96" t="str">
        <f>IF(AND(Program!AA96&lt;&gt;"",OR(Kişisel!$C$1=Program!AA98,AND(Program!AA98="",Program!AB$3=Kişisel!$C$1))),CONCATENATE(AB$2,"-",Program!AA96," "),"")</f>
        <v/>
      </c>
      <c r="AC96" t="str">
        <f>IF(AND(Program!AB96&lt;&gt;"",OR(Kişisel!$C$1=Program!AB98,AND(Program!AB98="",Program!AC$3=Kişisel!$C$1))),CONCATENATE(AC$2,"-",Program!AB96," "),"")</f>
        <v/>
      </c>
      <c r="AD96" t="str">
        <f>IF(AND(Program!AC96&lt;&gt;"",OR(Kişisel!$C$1=Program!AC98,AND(Program!AC98="",Program!AD$3=Kişisel!$C$1))),CONCATENATE(AD$2,"-",Program!AC96," "),"")</f>
        <v/>
      </c>
      <c r="AE96" t="str">
        <f>IF(AND(Program!AD96&lt;&gt;"",OR(Kişisel!$C$1=Program!AD98,AND(Program!AD98="",Program!AE$3=Kişisel!$C$1))),CONCATENATE(AE$2,"-",Program!AD96," "),"")</f>
        <v/>
      </c>
      <c r="AF96" t="str">
        <f>IF(AND(Program!AE182&lt;&gt;"",OR(Kişisel!$C$1=Program!AE184,AND(Program!AE184="",Program!AF$3=Kişisel!$C$1))),CONCATENATE(AF$2,"-",Program!AE182," "),"")</f>
        <v/>
      </c>
      <c r="AG96" t="str">
        <f>IF(AND(Program!AF96&lt;&gt;"",OR(Kişisel!$C$1=Program!AF98,AND(Program!AF98="",Program!AG$3=Kişisel!$C$1))),CONCATENATE(AG$2,"-",Program!AF96," "),"")</f>
        <v/>
      </c>
      <c r="AH96" t="str">
        <f>IF(AND(Program!AG96&lt;&gt;"",OR(Kişisel!$C$1=Program!AG98,AND(Program!AG98="",Program!AH$3=Kişisel!$C$1))),CONCATENATE(AH$2,"-",Program!AG96," "),"")</f>
        <v/>
      </c>
      <c r="AI96" t="str">
        <f>IF(AND(Program!AH96&lt;&gt;"",OR(Kişisel!$C$1=Program!AH98,AND(Program!AH98="",Program!AI$3=Kişisel!$C$1))),CONCATENATE(AI$2,"-",Program!AH96," "),"")</f>
        <v/>
      </c>
      <c r="AJ96" t="str">
        <f>IF(AND(Program!AI96&lt;&gt;"",OR(Kişisel!$C$1=Program!AI98,AND(Program!AI98="",Program!AJ$3=Kişisel!$C$1))),CONCATENATE(AJ$2,"-",Program!AI96," "),"")</f>
        <v/>
      </c>
      <c r="AK96" t="str">
        <f>IF(AND(Program!AJ96&lt;&gt;"",OR(Kişisel!$C$1=Program!AJ98,AND(Program!AJ98="",Program!AK$3=Kişisel!$C$1))),CONCATENATE(AK$2,"-",Program!AJ96," "),"")</f>
        <v/>
      </c>
      <c r="AL96" t="str">
        <f>IF(AND(Program!AK96&lt;&gt;"",OR(Kişisel!$C$1=Program!AK98,AND(Program!AK98="",Program!AL$3=Kişisel!$C$1))),CONCATENATE(AL$2,"-",Program!AK96," "),"")</f>
        <v/>
      </c>
      <c r="AM96" t="str">
        <f>IF(AND(Program!AL96&lt;&gt;"",OR(Kişisel!$C$1=Program!AL98,AND(Program!AL98="",Program!AM$3=Kişisel!$C$1))),CONCATENATE(AM$2,"-",Program!AL96," "),"")</f>
        <v/>
      </c>
      <c r="AN96" t="str">
        <f>IF(AND(Program!AM96&lt;&gt;"",OR(Kişisel!$C$1=Program!AM98,AND(Program!AM98="",Program!AN$3=Kişisel!$C$1))),CONCATENATE(AN$2,"-",Program!AM96," "),"")</f>
        <v/>
      </c>
      <c r="AO96" t="str">
        <f>IF(AND(Program!AN96&lt;&gt;"",OR(Kişisel!$C$1=Program!AN98,AND(Program!AN98="",Program!AO$3=Kişisel!$C$1))),CONCATENATE(AO$2,"-",Program!AN96," "),"")</f>
        <v/>
      </c>
      <c r="AP96" t="str">
        <f>IF(AND(Program!AO96&lt;&gt;"",OR(Kişisel!$C$1=Program!AO98,AND(Program!AO98="",Program!AP$3=Kişisel!$C$1))),CONCATENATE(AP$2,"-",Program!AO96," "),"")</f>
        <v/>
      </c>
      <c r="AQ96" t="str">
        <f>IF(AND(Program!AP96&lt;&gt;"",OR(Kişisel!$C$1=Program!AP98,AND(Program!AP98="",Program!AQ$3=Kişisel!$C$1))),CONCATENATE(AQ$2,"-",Program!AP96," "),"")</f>
        <v/>
      </c>
      <c r="AR96" t="str">
        <f>IF(AND(Program!AQ96&lt;&gt;"",OR(Kişisel!$C$1=Program!AQ98,AND(Program!AQ98="",Program!AR$3=Kişisel!$C$1))),CONCATENATE(AR$2,"-",Program!AQ96," "),"")</f>
        <v/>
      </c>
      <c r="AS96" t="str">
        <f>IF(AND(Program!AR96&lt;&gt;"",OR(Kişisel!$C$1=Program!AR98,AND(Program!AR98="",Program!AS$3=Kişisel!$C$1))),CONCATENATE(AS$2,"-",Program!AR96," "),"")</f>
        <v/>
      </c>
      <c r="AT96" t="str">
        <f>IF(AND(Program!AS96&lt;&gt;"",OR(Kişisel!$C$1=Program!AS98,AND(Program!AS98="",Program!AT$3=Kişisel!$C$1))),CONCATENATE(AT$2,"-",Program!AS96," "),"")</f>
        <v/>
      </c>
      <c r="AU96" t="str">
        <f>IF(AND(Program!AT96&lt;&gt;"",OR(Kişisel!$C$1=Program!AT98,AND(Program!AT98="",Program!AU$3=Kişisel!$C$1))),CONCATENATE(AU$2,"-",Program!AT96," "),"")</f>
        <v/>
      </c>
      <c r="AV96" t="str">
        <f>IF(AND(Program!AU96&lt;&gt;"",OR(Kişisel!$C$1=Program!AU98,AND(Program!AU98="",Program!AV$3=Kişisel!$C$1))),CONCATENATE(AV$2,"-",Program!AU96," "),"")</f>
        <v/>
      </c>
      <c r="AW96" t="str">
        <f>IF(AND(Program!AV96&lt;&gt;"",OR(Kişisel!$C$1=Program!AV98,AND(Program!AV98="",Program!AW$3=Kişisel!$C$1))),CONCATENATE(AW$2,"-",Program!AV96," "),"")</f>
        <v/>
      </c>
      <c r="AX96" t="str">
        <f>IF(AND(Program!AW96&lt;&gt;"",OR(Kişisel!$C$1=Program!AW98,AND(Program!AW98="",Program!AX$3=Kişisel!$C$1))),CONCATENATE(AX$2,"-",Program!AW96," "),"")</f>
        <v/>
      </c>
      <c r="AY96" t="str">
        <f>IF(AND(Program!AX96&lt;&gt;"",OR(Kişisel!$C$1=Program!AX98,AND(Program!AX98="",Program!AY$3=Kişisel!$C$1))),CONCATENATE(AY$2,"-",Program!AX96," "),"")</f>
        <v/>
      </c>
      <c r="AZ96" t="str">
        <f>IF(AND(Program!AY96&lt;&gt;"",OR(Kişisel!$C$1=Program!AY98,AND(Program!AY98="",Program!AZ$3=Kişisel!$C$1))),CONCATENATE(AZ$2,"-",Program!AY96," "),"")</f>
        <v/>
      </c>
      <c r="BA96" t="str">
        <f>IF(AND(Program!AZ96&lt;&gt;"",OR(Kişisel!$C$1=Program!AZ98,AND(Program!AZ98="",Program!BA$3=Kişisel!$C$1))),CONCATENATE(BA$2,"-",Program!AZ96," "),"")</f>
        <v/>
      </c>
      <c r="BB96" t="str">
        <f>IF(AND(Program!BA96&lt;&gt;"",OR(Kişisel!$C$1=Program!BA98,AND(Program!BA98="",Program!BB$3=Kişisel!$C$1))),CONCATENATE(BB$2,"-",Program!BA96," "),"")</f>
        <v/>
      </c>
      <c r="BC96" t="str">
        <f>IF(AND(Program!BB96&lt;&gt;"",OR(Kişisel!$C$1=Program!BB98,AND(Program!BB98="",Program!BC$3=Kişisel!$C$1))),CONCATENATE(BC$2,"-",Program!BB96," "),"")</f>
        <v/>
      </c>
      <c r="BD96" t="str">
        <f>IF(AND(Program!BC96&lt;&gt;"",OR(Kişisel!$C$1=Program!BC98,AND(Program!BC98="",Program!BD$3=Kişisel!$C$1))),CONCATENATE(BD$2,"-",Program!BC96," "),"")</f>
        <v/>
      </c>
      <c r="BE96" t="str">
        <f>IF(AND(Program!BD96&lt;&gt;"",OR(Kişisel!$C$1=Program!BD98,AND(Program!BD98="",Program!BE$3=Kişisel!$C$1))),CONCATENATE(BE$2,"-",Program!BD96," "),"")</f>
        <v/>
      </c>
      <c r="BF96" t="str">
        <f t="shared" ref="BF96" si="140">CONCATENATE(D96,E96,F96,G96,H96,I96,J96,K96,L96,M96,N96,O96,P96,Q96,R96,S96,T96,U96,V96,W96,X96,Y96,Z96,AA96,AB96,AC96,AD96,AE96,AF96,AG96,AH96,AI96,AJ96,AK96,AL96,AM96,AN96,AO96,AP96,AQ96,)</f>
        <v/>
      </c>
      <c r="BG96" t="str">
        <f t="shared" ref="BG96" si="141">CONCATENATE(AR96,AS96,AT96,AU96,AV96,AW96,AX96,AY96,AZ96,BA96,BB96,BC96,BD96,BE96)</f>
        <v/>
      </c>
    </row>
    <row r="97" spans="1:59">
      <c r="A97" s="394"/>
      <c r="B97" s="5"/>
      <c r="D97" s="29" t="str">
        <f>IF(D95&lt;&gt;"",IF(Program!D98&lt;&gt;"","("&amp;Program!D98&amp;")","("&amp;Program!D$3&amp;")"),"")</f>
        <v/>
      </c>
      <c r="E97" s="29" t="str">
        <f>IF(E95&lt;&gt;"",IF(Program!E98&lt;&gt;"","("&amp;Program!E98&amp;")","("&amp;Program!E$3&amp;")"),"")</f>
        <v/>
      </c>
      <c r="F97" s="29" t="str">
        <f>IF(F95&lt;&gt;"",IF(Program!F98&lt;&gt;"","("&amp;Program!F98&amp;")","("&amp;Program!F$3&amp;")"),"")</f>
        <v/>
      </c>
      <c r="G97" s="29" t="str">
        <f>IF(G95&lt;&gt;"",IF(Program!G98&lt;&gt;"","("&amp;Program!G98&amp;")","("&amp;Program!G$3&amp;")"),"")</f>
        <v/>
      </c>
      <c r="H97" s="29" t="str">
        <f>IF(H95&lt;&gt;"",IF(Program!H98&lt;&gt;"","("&amp;Program!H98&amp;")","("&amp;Program!H$3&amp;")"),"")</f>
        <v/>
      </c>
      <c r="I97" s="29" t="str">
        <f>IF(I95&lt;&gt;"",IF(Program!I98&lt;&gt;"","("&amp;Program!I98&amp;")","("&amp;Program!I$3&amp;")"),"")</f>
        <v/>
      </c>
      <c r="J97" s="29" t="str">
        <f>IF(J95&lt;&gt;"",IF(Program!J98&lt;&gt;"","("&amp;Program!J98&amp;")","("&amp;Program!J$3&amp;")"),"")</f>
        <v/>
      </c>
      <c r="K97" s="29" t="str">
        <f>IF(K95&lt;&gt;"",IF(Program!K98&lt;&gt;"","("&amp;Program!K98&amp;")","("&amp;Program!K$3&amp;")"),"")</f>
        <v/>
      </c>
      <c r="L97" s="29" t="str">
        <f>IF(L95&lt;&gt;"",IF(Program!L98&lt;&gt;"","("&amp;Program!L98&amp;")","("&amp;Program!L$3&amp;")"),"")</f>
        <v/>
      </c>
      <c r="M97" s="29" t="str">
        <f>IF(M95&lt;&gt;"",IF(Program!M98&lt;&gt;"","("&amp;Program!M98&amp;")","("&amp;Program!M$3&amp;")"),"")</f>
        <v>(9 / 21)</v>
      </c>
      <c r="N97" s="29" t="str">
        <f>IF(N95&lt;&gt;"",IF(Program!N98&lt;&gt;"","("&amp;Program!N98&amp;")","("&amp;Program!N$3&amp;")"),"")</f>
        <v/>
      </c>
      <c r="O97" s="29" t="str">
        <f>IF(O95&lt;&gt;"",IF(Program!O98&lt;&gt;"","("&amp;Program!O98&amp;")","("&amp;Program!O$3&amp;")"),"")</f>
        <v/>
      </c>
      <c r="P97" s="29" t="str">
        <f>IF(P95&lt;&gt;"",IF(Program!P98&lt;&gt;"","("&amp;Program!P98&amp;")","("&amp;Program!P$3&amp;")"),"")</f>
        <v/>
      </c>
      <c r="Q97" s="29" t="str">
        <f>IF(Q95&lt;&gt;"",IF(Program!Q98&lt;&gt;"","("&amp;Program!Q98&amp;")","("&amp;Program!Q$3&amp;")"),"")</f>
        <v/>
      </c>
      <c r="R97" s="29" t="str">
        <f>IF(R95&lt;&gt;"",IF(Program!R98&lt;&gt;"","("&amp;Program!R98&amp;")","("&amp;Program!R$3&amp;")"),"")</f>
        <v/>
      </c>
      <c r="S97" s="29" t="str">
        <f>IF(S95&lt;&gt;"",IF(Program!R98&lt;&gt;"","("&amp;Program!R98&amp;")","("&amp;Program!S$3&amp;")"),"")</f>
        <v/>
      </c>
      <c r="T97" s="29" t="str">
        <f>IF(T95&lt;&gt;"",IF(Program!S98&lt;&gt;"","("&amp;Program!S98&amp;")","("&amp;Program!T$3&amp;")"),"")</f>
        <v/>
      </c>
      <c r="U97" s="29" t="str">
        <f>IF(U95&lt;&gt;"",IF(Program!T98&lt;&gt;"","("&amp;Program!T98&amp;")","("&amp;Program!U$3&amp;")"),"")</f>
        <v/>
      </c>
      <c r="V97" s="29" t="str">
        <f>IF(V95&lt;&gt;"",IF(Program!U98&lt;&gt;"","("&amp;Program!U98&amp;")","("&amp;Program!V$3&amp;")"),"")</f>
        <v/>
      </c>
      <c r="W97" s="29" t="str">
        <f>IF(W95&lt;&gt;"",IF(Program!V98&lt;&gt;"","("&amp;Program!V98&amp;")","("&amp;Program!W$3&amp;")"),"")</f>
        <v/>
      </c>
      <c r="X97" s="29" t="str">
        <f>IF(X95&lt;&gt;"",IF(Program!W98&lt;&gt;"","("&amp;Program!W98&amp;")","("&amp;Program!X$3&amp;")"),"")</f>
        <v/>
      </c>
      <c r="Y97" s="29" t="str">
        <f>IF(Y95&lt;&gt;"",IF(Program!X98&lt;&gt;"","("&amp;Program!X98&amp;")","("&amp;Program!Y$3&amp;")"),"")</f>
        <v/>
      </c>
      <c r="Z97" s="29" t="str">
        <f>IF(Z95&lt;&gt;"",IF(Program!Y98&lt;&gt;"","("&amp;Program!Y98&amp;")","("&amp;Program!Z$3&amp;")"),"")</f>
        <v/>
      </c>
      <c r="AA97" s="29" t="str">
        <f>IF(AA95&lt;&gt;"",IF(Program!Z98&lt;&gt;"","("&amp;Program!Z98&amp;")","("&amp;Program!AA$3&amp;")"),"")</f>
        <v/>
      </c>
      <c r="AB97" s="29" t="str">
        <f>IF(AB95&lt;&gt;"",IF(Program!AA98&lt;&gt;"","("&amp;Program!AA98&amp;")","("&amp;Program!AB$3&amp;")"),"")</f>
        <v/>
      </c>
      <c r="AC97" s="29" t="str">
        <f>IF(AC95&lt;&gt;"",IF(Program!AB98&lt;&gt;"","("&amp;Program!AB98&amp;")","("&amp;Program!AC$3&amp;")"),"")</f>
        <v/>
      </c>
      <c r="AD97" s="29" t="str">
        <f>IF(AD95&lt;&gt;"",IF(Program!AC98&lt;&gt;"","("&amp;Program!AC98&amp;")","("&amp;Program!AD$3&amp;")"),"")</f>
        <v/>
      </c>
      <c r="AE97" s="29" t="str">
        <f>IF(AE95&lt;&gt;"",IF(Program!AD98&lt;&gt;"","("&amp;Program!AD98&amp;")","("&amp;Program!AE$3&amp;")"),"")</f>
        <v/>
      </c>
      <c r="AF97" s="29" t="str">
        <f>IF(AF95&lt;&gt;"",IF(Program!AE184&lt;&gt;"","("&amp;Program!AE184&amp;")","("&amp;Program!AF$3&amp;")"),"")</f>
        <v/>
      </c>
      <c r="AG97" s="29" t="str">
        <f>IF(AG95&lt;&gt;"",IF(Program!AF98&lt;&gt;"","("&amp;Program!AF98&amp;")","("&amp;Program!AG$3&amp;")"),"")</f>
        <v/>
      </c>
      <c r="AH97" s="29" t="str">
        <f>IF(AH95&lt;&gt;"",IF(Program!AG98&lt;&gt;"","("&amp;Program!AG98&amp;")","("&amp;Program!AH$3&amp;")"),"")</f>
        <v/>
      </c>
      <c r="AI97" s="29" t="str">
        <f>IF(AI95&lt;&gt;"",IF(Program!AH98&lt;&gt;"","("&amp;Program!AH98&amp;")","("&amp;Program!AI$3&amp;")"),"")</f>
        <v/>
      </c>
      <c r="AJ97" s="29" t="str">
        <f>IF(AJ95&lt;&gt;"",IF(Program!AI98&lt;&gt;"","("&amp;Program!AI98&amp;")","("&amp;Program!AJ$3&amp;")"),"")</f>
        <v/>
      </c>
      <c r="AK97" s="29" t="str">
        <f>IF(AK95&lt;&gt;"",IF(Program!AJ98&lt;&gt;"","("&amp;Program!AJ98&amp;")","("&amp;Program!AK$3&amp;")"),"")</f>
        <v/>
      </c>
      <c r="AL97" s="29" t="str">
        <f>IF(AL95&lt;&gt;"",IF(Program!AK98&lt;&gt;"","("&amp;Program!AK98&amp;")","("&amp;Program!AL$3&amp;")"),"")</f>
        <v/>
      </c>
      <c r="AM97" s="29" t="str">
        <f>IF(AM95&lt;&gt;"",IF(Program!AL98&lt;&gt;"","("&amp;Program!AL98&amp;")","("&amp;Program!AM$3&amp;")"),"")</f>
        <v/>
      </c>
      <c r="AN97" s="29" t="str">
        <f>IF(AN95&lt;&gt;"",IF(Program!AM98&lt;&gt;"","("&amp;Program!AM98&amp;")","("&amp;Program!AN$3&amp;")"),"")</f>
        <v/>
      </c>
      <c r="AO97" s="29" t="str">
        <f>IF(AO95&lt;&gt;"",IF(Program!AN98&lt;&gt;"","("&amp;Program!AN98&amp;")","("&amp;Program!AO$3&amp;")"),"")</f>
        <v/>
      </c>
      <c r="AP97" s="29" t="str">
        <f>IF(AP95&lt;&gt;"",IF(Program!AO98&lt;&gt;"","("&amp;Program!AO98&amp;")","("&amp;Program!AP$3&amp;")"),"")</f>
        <v/>
      </c>
      <c r="AQ97" s="29" t="str">
        <f>IF(AQ95&lt;&gt;"",IF(Program!AP98&lt;&gt;"","("&amp;Program!AP98&amp;")","("&amp;Program!AQ$3&amp;")"),"")</f>
        <v/>
      </c>
      <c r="AR97" s="29" t="str">
        <f>IF(AR95&lt;&gt;"",IF(Program!AQ98&lt;&gt;"","("&amp;Program!AQ98&amp;")","("&amp;Program!AR$3&amp;")"),"")</f>
        <v/>
      </c>
      <c r="AS97" s="29" t="str">
        <f>IF(AS95&lt;&gt;"",IF(Program!AR98&lt;&gt;"","("&amp;Program!AR98&amp;")","("&amp;Program!AS$3&amp;")"),"")</f>
        <v/>
      </c>
      <c r="AT97" s="29" t="str">
        <f>IF(AT95&lt;&gt;"",IF(Program!AS98&lt;&gt;"","("&amp;Program!AS98&amp;")","("&amp;Program!AT$3&amp;")"),"")</f>
        <v/>
      </c>
      <c r="AU97" s="29" t="str">
        <f>IF(AU95&lt;&gt;"",IF(Program!AT98&lt;&gt;"","("&amp;Program!AT98&amp;")","("&amp;Program!AU$3&amp;")"),"")</f>
        <v/>
      </c>
      <c r="AV97" s="29" t="str">
        <f>IF(AV95&lt;&gt;"",IF(Program!AU98&lt;&gt;"","("&amp;Program!AU98&amp;")","("&amp;Program!AV$3&amp;")"),"")</f>
        <v/>
      </c>
      <c r="AW97" s="29" t="str">
        <f>IF(AW95&lt;&gt;"",IF(Program!AV98&lt;&gt;"","("&amp;Program!AV98&amp;")","("&amp;Program!AW$3&amp;")"),"")</f>
        <v/>
      </c>
      <c r="AX97" s="29" t="str">
        <f>IF(AX95&lt;&gt;"",IF(Program!AW98&lt;&gt;"","("&amp;Program!AW98&amp;")","("&amp;Program!AX$3&amp;")"),"")</f>
        <v/>
      </c>
      <c r="AY97" s="29" t="str">
        <f>IF(AY95&lt;&gt;"",IF(Program!AX98&lt;&gt;"","("&amp;Program!AX98&amp;")","("&amp;Program!AY$3&amp;")"),"")</f>
        <v/>
      </c>
      <c r="AZ97" s="29" t="str">
        <f>IF(AZ95&lt;&gt;"",IF(Program!AY98&lt;&gt;"","("&amp;Program!AY98&amp;")","("&amp;Program!AZ$3&amp;")"),"")</f>
        <v/>
      </c>
      <c r="BA97" s="29" t="str">
        <f>IF(BA95&lt;&gt;"",IF(Program!AZ98&lt;&gt;"","("&amp;Program!AZ98&amp;")","("&amp;Program!BA$3&amp;")"),"")</f>
        <v/>
      </c>
      <c r="BB97" s="29" t="str">
        <f>IF(BB95&lt;&gt;"",IF(Program!BA98&lt;&gt;"","("&amp;Program!BA98&amp;")","("&amp;Program!BB$3&amp;")"),"")</f>
        <v/>
      </c>
      <c r="BC97" s="29" t="str">
        <f>IF(BC95&lt;&gt;"",IF(Program!BB98&lt;&gt;"","("&amp;Program!BB98&amp;")","("&amp;Program!BC$3&amp;")"),"")</f>
        <v/>
      </c>
      <c r="BD97" s="29" t="str">
        <f>IF(BD95&lt;&gt;"",IF(Program!BC98&lt;&gt;"","("&amp;Program!BC98&amp;")","("&amp;Program!BD$3&amp;")"),"")</f>
        <v/>
      </c>
      <c r="BE97" s="29" t="str">
        <f>IF(BE95&lt;&gt;"",IF(Program!BD98&lt;&gt;"","("&amp;Program!BD98&amp;")","("&amp;Program!BE$3&amp;")"),"")</f>
        <v/>
      </c>
    </row>
    <row r="98" spans="1:59">
      <c r="A98" s="394"/>
      <c r="B98" s="5">
        <v>0.45833333333333298</v>
      </c>
      <c r="C98" s="6" t="str">
        <f t="shared" si="73"/>
        <v>MKN2-Ürün İşleme Tekniği ve Makineleri / HASSAS TARIM TEKNOLOJİLERİ/ (9 / 21)</v>
      </c>
      <c r="D98" s="9" t="str">
        <f>IF(IFERROR(SEARCH(Kişisel!$A$1,Program!D100),FALSE),D$2&amp;"-"&amp;Program!D99&amp;"/ ","")</f>
        <v/>
      </c>
      <c r="E98" s="9" t="str">
        <f>IF(IFERROR(SEARCH(Kişisel!$A$1,Program!E100),FALSE),E$2&amp;"-"&amp;Program!E99&amp;"/ ","")</f>
        <v/>
      </c>
      <c r="F98" s="9" t="str">
        <f>IF(IFERROR(SEARCH(Kişisel!$A$1,Program!F100),FALSE),F$2&amp;"-"&amp;Program!F99&amp;"/ ","")</f>
        <v/>
      </c>
      <c r="G98" s="9" t="str">
        <f>IF(IFERROR(SEARCH(Kişisel!$A$1,Program!G100),FALSE),G$2&amp;"-"&amp;Program!G99&amp;"/ ","")</f>
        <v/>
      </c>
      <c r="H98" s="9" t="str">
        <f>IF(IFERROR(SEARCH(Kişisel!$A$1,Program!H100),FALSE),H$2&amp;"-"&amp;Program!H99&amp;"/ ","")</f>
        <v/>
      </c>
      <c r="I98" s="9" t="str">
        <f>IF(IFERROR(SEARCH(Kişisel!$A$1,Program!I100),FALSE),I$2&amp;"-"&amp;Program!I99&amp;"/ ","")</f>
        <v/>
      </c>
      <c r="J98" s="9" t="str">
        <f>IF(IFERROR(SEARCH(Kişisel!$A$1,Program!J100),FALSE),J$2&amp;"-"&amp;Program!J99&amp;"/ ","")</f>
        <v/>
      </c>
      <c r="K98" s="9" t="str">
        <f>IF(IFERROR(SEARCH(Kişisel!$A$1,Program!K100),FALSE),K$2&amp;"-"&amp;Program!K99&amp;"/ ","")</f>
        <v/>
      </c>
      <c r="L98" s="9" t="str">
        <f>IF(IFERROR(SEARCH(Kişisel!$A$1,Program!L100),FALSE),L$2&amp;"-"&amp;Program!L99&amp;"/ ","")</f>
        <v/>
      </c>
      <c r="M98" s="9" t="str">
        <f>IF(IFERROR(SEARCH(Kişisel!$A$1,Program!M100),FALSE),M$2&amp;"-"&amp;Program!M99&amp;"/ ","")</f>
        <v xml:space="preserve">MKN2-Ürün İşleme Tekniği ve Makineleri / HASSAS TARIM TEKNOLOJİLERİ/ </v>
      </c>
      <c r="N98" s="9" t="str">
        <f>IF(IFERROR(SEARCH(Kişisel!$A$1,Program!N100),FALSE),N$2&amp;"-"&amp;Program!N99&amp;"/ ","")</f>
        <v/>
      </c>
      <c r="O98" s="9" t="str">
        <f>IF(IFERROR(SEARCH(Kişisel!$A$1,Program!O100),FALSE),O$2&amp;"-"&amp;Program!O99&amp;"/ ","")</f>
        <v/>
      </c>
      <c r="P98" s="9" t="str">
        <f>IF(IFERROR(SEARCH(Kişisel!$A$1,Program!P100),FALSE),P$2&amp;"-"&amp;Program!P99&amp;"/ ","")</f>
        <v/>
      </c>
      <c r="Q98" s="9" t="str">
        <f>IF(IFERROR(SEARCH(Kişisel!$A$1,Program!Q100),FALSE),Q$2&amp;"-"&amp;Program!Q99&amp;"/ ","")</f>
        <v/>
      </c>
      <c r="R98" s="9" t="str">
        <f>IF(IFERROR(SEARCH(Kişisel!$A$1,Program!#REF!),FALSE),R$2&amp;"-"&amp;Program!#REF!&amp;"/ ","")</f>
        <v/>
      </c>
      <c r="S98" s="9" t="str">
        <f>IF(IFERROR(SEARCH(Kişisel!$A$1,Program!R100),FALSE),S$2&amp;"-"&amp;Program!R99&amp;"/ ","")</f>
        <v/>
      </c>
      <c r="T98" s="9" t="str">
        <f>IF(IFERROR(SEARCH(Kişisel!$A$1,Program!S100),FALSE),T$2&amp;"-"&amp;Program!S99&amp;"/ ","")</f>
        <v/>
      </c>
      <c r="U98" s="9" t="str">
        <f>IF(IFERROR(SEARCH(Kişisel!$A$1,Program!T100),FALSE),U$2&amp;"-"&amp;Program!T99&amp;"/ ","")</f>
        <v/>
      </c>
      <c r="V98" s="9" t="str">
        <f>IF(IFERROR(SEARCH(Kişisel!$A$1,Program!U100),FALSE),V$2&amp;"-"&amp;Program!U99&amp;"/ ","")</f>
        <v/>
      </c>
      <c r="W98" s="9" t="str">
        <f>IF(IFERROR(SEARCH(Kişisel!$A$1,Program!V100),FALSE),W$2&amp;"-"&amp;Program!V99&amp;"/ ","")</f>
        <v/>
      </c>
      <c r="X98" s="9" t="str">
        <f>IF(IFERROR(SEARCH(Kişisel!$A$1,Program!W100),FALSE),X$2&amp;"-"&amp;Program!W99&amp;"/ ","")</f>
        <v/>
      </c>
      <c r="Y98" s="9" t="str">
        <f>IF(IFERROR(SEARCH(Kişisel!$A$1,Program!X100),FALSE),Y$2&amp;"-"&amp;Program!X99&amp;"/ ","")</f>
        <v/>
      </c>
      <c r="Z98" s="9" t="str">
        <f>IF(IFERROR(SEARCH(Kişisel!$A$1,Program!Y100),FALSE),Z$2&amp;"-"&amp;Program!Y99&amp;"/ ","")</f>
        <v/>
      </c>
      <c r="AA98" s="9" t="str">
        <f>IF(IFERROR(SEARCH(Kişisel!$A$1,Program!Z100),FALSE),AA$2&amp;"-"&amp;Program!Z99&amp;"/ ","")</f>
        <v/>
      </c>
      <c r="AB98" s="9" t="str">
        <f>IF(IFERROR(SEARCH(Kişisel!$A$1,Program!AA100),FALSE),AB$2&amp;"-"&amp;Program!AA99&amp;"/ ","")</f>
        <v/>
      </c>
      <c r="AC98" s="9" t="str">
        <f>IF(IFERROR(SEARCH(Kişisel!$A$1,Program!AB100),FALSE),AC$2&amp;"-"&amp;Program!AB99&amp;"/ ","")</f>
        <v/>
      </c>
      <c r="AD98" s="9" t="str">
        <f>IF(IFERROR(SEARCH(Kişisel!$A$1,Program!AC100),FALSE),AD$2&amp;"-"&amp;Program!AC99&amp;"/ ","")</f>
        <v/>
      </c>
      <c r="AE98" s="9" t="str">
        <f>IF(IFERROR(SEARCH(Kişisel!$A$1,Program!AD100),FALSE),AE$2&amp;"-"&amp;Program!AD99&amp;"/ ","")</f>
        <v/>
      </c>
      <c r="AF98" s="9" t="str">
        <f>IF(IFERROR(SEARCH(Kişisel!$A$1,Program!AE186),FALSE),AF$2&amp;"-"&amp;Program!AE185&amp;"/ ","")</f>
        <v/>
      </c>
      <c r="AG98" s="9" t="str">
        <f>IF(IFERROR(SEARCH(Kişisel!$A$1,Program!AF100),FALSE),AG$2&amp;"-"&amp;Program!AF99&amp;"/ ","")</f>
        <v/>
      </c>
      <c r="AH98" s="9" t="str">
        <f>IF(IFERROR(SEARCH(Kişisel!$A$1,Program!AG100),FALSE),AH$2&amp;"-"&amp;Program!AG99&amp;"/ ","")</f>
        <v/>
      </c>
      <c r="AI98" s="9" t="str">
        <f>IF(IFERROR(SEARCH(Kişisel!$A$1,Program!AH100),FALSE),AI$2&amp;"-"&amp;Program!AH99&amp;"/ ","")</f>
        <v/>
      </c>
      <c r="AJ98" s="9" t="str">
        <f>IF(IFERROR(SEARCH(Kişisel!$A$1,Program!AI100),FALSE),AJ$2&amp;"-"&amp;Program!AI99&amp;"/ ","")</f>
        <v/>
      </c>
      <c r="AK98" s="9" t="str">
        <f>IF(IFERROR(SEARCH(Kişisel!$A$1,Program!AJ100),FALSE),AK$2&amp;"-"&amp;Program!AJ99&amp;"/ ","")</f>
        <v/>
      </c>
      <c r="AL98" s="9" t="str">
        <f>IF(IFERROR(SEARCH(Kişisel!$A$1,Program!AK100),FALSE),AL$2&amp;"-"&amp;Program!AK99&amp;"/ ","")</f>
        <v/>
      </c>
      <c r="AM98" s="9" t="str">
        <f>IF(IFERROR(SEARCH(Kişisel!$A$1,Program!AL100),FALSE),AM$2&amp;"-"&amp;Program!AL99&amp;"/ ","")</f>
        <v/>
      </c>
      <c r="AN98" s="9" t="str">
        <f>IF(IFERROR(SEARCH(Kişisel!$A$1,Program!AM100),FALSE),AN$2&amp;"-"&amp;Program!AM99&amp;"/ ","")</f>
        <v/>
      </c>
      <c r="AO98" s="9" t="str">
        <f>IF(IFERROR(SEARCH(Kişisel!$A$1,Program!AN100),FALSE),AO$2&amp;"-"&amp;Program!AN99&amp;"/ ","")</f>
        <v/>
      </c>
      <c r="AP98" s="9" t="str">
        <f>IF(IFERROR(SEARCH(Kişisel!$A$1,Program!AO100),FALSE),AP$2&amp;"-"&amp;Program!AO99&amp;"/ ","")</f>
        <v/>
      </c>
      <c r="AQ98" s="9" t="str">
        <f>IF(IFERROR(SEARCH(Kişisel!$A$1,Program!AP100),FALSE),AQ$2&amp;"-"&amp;Program!AP99&amp;"/ ","")</f>
        <v/>
      </c>
      <c r="AR98" s="9" t="str">
        <f>IF(IFERROR(SEARCH(Kişisel!$A$1,Program!AQ100),FALSE),AR$2&amp;"-"&amp;Program!AQ99&amp;"/ ","")</f>
        <v/>
      </c>
      <c r="AS98" s="9" t="str">
        <f>IF(IFERROR(SEARCH(Kişisel!$A$1,Program!AR100),FALSE),AS$2&amp;"-"&amp;Program!AR99&amp;"/ ","")</f>
        <v/>
      </c>
      <c r="AT98" s="9" t="str">
        <f>IF(IFERROR(SEARCH(Kişisel!$A$1,Program!AS100),FALSE),AT$2&amp;"-"&amp;Program!AS99&amp;"/ ","")</f>
        <v/>
      </c>
      <c r="AU98" s="9" t="str">
        <f>IF(IFERROR(SEARCH(Kişisel!$A$1,Program!AT100),FALSE),AU$2&amp;"-"&amp;Program!AT99&amp;"/ ","")</f>
        <v/>
      </c>
      <c r="AV98" s="9" t="str">
        <f>IF(IFERROR(SEARCH(Kişisel!$A$1,Program!AU100),FALSE),AV$2&amp;"-"&amp;Program!AU99&amp;"/ ","")</f>
        <v/>
      </c>
      <c r="AW98" s="9" t="str">
        <f>IF(IFERROR(SEARCH(Kişisel!$A$1,Program!AV100),FALSE),AW$2&amp;"-"&amp;Program!AV99&amp;"/ ","")</f>
        <v/>
      </c>
      <c r="AX98" s="9" t="str">
        <f>IF(IFERROR(SEARCH(Kişisel!$A$1,Program!AW100),FALSE),AX$2&amp;"-"&amp;Program!AW99&amp;"/ ","")</f>
        <v/>
      </c>
      <c r="AY98" s="9" t="str">
        <f>IF(IFERROR(SEARCH(Kişisel!$A$1,Program!AX100),FALSE),AY$2&amp;"-"&amp;Program!AX99&amp;"/ ","")</f>
        <v/>
      </c>
      <c r="AZ98" s="9" t="str">
        <f>IF(IFERROR(SEARCH(Kişisel!$A$1,Program!AY100),FALSE),AZ$2&amp;"-"&amp;Program!AY99&amp;"/ ","")</f>
        <v/>
      </c>
      <c r="BA98" s="9" t="str">
        <f>IF(IFERROR(SEARCH(Kişisel!$A$1,Program!AZ100),FALSE),BA$2&amp;"-"&amp;Program!AZ99&amp;"/ ","")</f>
        <v/>
      </c>
      <c r="BB98" s="9" t="str">
        <f>IF(IFERROR(SEARCH(Kişisel!$A$1,Program!BA100),FALSE),BB$2&amp;"-"&amp;Program!BA99&amp;"/ ","")</f>
        <v/>
      </c>
      <c r="BC98" s="9" t="str">
        <f>IF(IFERROR(SEARCH(Kişisel!$A$1,Program!BB100),FALSE),BC$2&amp;"-"&amp;Program!BB99&amp;"/ ","")</f>
        <v/>
      </c>
      <c r="BD98" s="9" t="str">
        <f>IF(IFERROR(SEARCH(Kişisel!$A$1,Program!BC100),FALSE),BD$2&amp;"-"&amp;Program!BC99&amp;"/ ","")</f>
        <v/>
      </c>
      <c r="BE98" s="9" t="str">
        <f>IF(IFERROR(SEARCH(Kişisel!$A$1,Program!BD100),FALSE),BE$2&amp;"-"&amp;Program!BD99&amp;"/ ","")</f>
        <v/>
      </c>
      <c r="BF98" t="str">
        <f t="shared" ref="BF98" si="142">CONCATENATE(D98,D100,E98,E100,F98,F100,G98,G100,H98,H100,I98,I100,J98,J100,K98,K100,L98,L100,M98,M100,N98,N100,O98,O100,P98,P100,Q98,Q100,R98,R100,S98,S100,T98,T100,U98,U100,V98,V100,W98,W100,X98,X100,Y98,Y100,Z98,Z100,AA98,AA100,AB98,AB100,AC98,AC100,AD98,AD100,AE98,AE100,AF98,AF100,AG98,AG100,AH98,AH100,AI98,AI100,AJ98,AJ100,AK98,AK100,AL98,AL100,AM98,AM100,AN98,AN100,AO98,AO100,AP98,AP100,AQ98,AQ100)</f>
        <v>MKN2-Ürün İşleme Tekniği ve Makineleri / HASSAS TARIM TEKNOLOJİLERİ/ (9 / 21)</v>
      </c>
      <c r="BG98" t="str">
        <f t="shared" ref="BG98" si="143">CONCATENATE(AR98,AR100,AS98,AS100,AT98,AT100,AU98,AU100,AV98,AV100,AW98,AW100,AX98,AX100,AY98,AY100,AZ98,AZ100,BA98,BA100,BB98,BB100,BC98,BC100,BD98,BD100,BE98,BE100)</f>
        <v/>
      </c>
    </row>
    <row r="99" spans="1:59">
      <c r="A99" s="394"/>
      <c r="B99" s="5"/>
      <c r="C99" s="6" t="str">
        <f t="shared" ref="C99" si="144">CONCATENATE(BF103,BG103)</f>
        <v/>
      </c>
      <c r="D99" t="str">
        <f>IF(AND(Program!D99&lt;&gt;"",OR(Kişisel!$C$1=Program!D101,AND(Program!D101="",Program!D$3=Kişisel!$C$1))),CONCATENATE(D$2,"-",Program!D99," "),"")</f>
        <v/>
      </c>
      <c r="E99" t="str">
        <f>IF(AND(Program!E99&lt;&gt;"",OR(Kişisel!$C$1=Program!E101,AND(Program!E101="",Program!E$3=Kişisel!$C$1))),CONCATENATE(E$2,"-",Program!E99," "),"")</f>
        <v/>
      </c>
      <c r="F99" t="str">
        <f>IF(AND(Program!F99&lt;&gt;"",OR(Kişisel!$C$1=Program!F101,AND(Program!F101="",Program!F$3=Kişisel!$C$1))),CONCATENATE(F$2,"-",Program!F99," "),"")</f>
        <v/>
      </c>
      <c r="G99" t="str">
        <f>IF(AND(Program!G99&lt;&gt;"",OR(Kişisel!$C$1=Program!G101,AND(Program!G101="",Program!G$3=Kişisel!$C$1))),CONCATENATE(G$2,"-",Program!G99," "),"")</f>
        <v/>
      </c>
      <c r="H99" t="str">
        <f>IF(AND(Program!H99&lt;&gt;"",OR(Kişisel!$C$1=Program!H101,AND(Program!H101="",Program!H$3=Kişisel!$C$1))),CONCATENATE(H$2,"-",Program!H99," "),"")</f>
        <v/>
      </c>
      <c r="I99" t="str">
        <f>IF(AND(Program!I99&lt;&gt;"",OR(Kişisel!$C$1=Program!I101,AND(Program!I101="",Program!I$3=Kişisel!$C$1))),CONCATENATE(I$2,"-",Program!I99," "),"")</f>
        <v/>
      </c>
      <c r="J99" t="str">
        <f>IF(AND(Program!J99&lt;&gt;"",OR(Kişisel!$C$1=Program!J101,AND(Program!J101="",Program!J$3=Kişisel!$C$1))),CONCATENATE(J$2,"-",Program!J99," "),"")</f>
        <v/>
      </c>
      <c r="K99" t="str">
        <f>IF(AND(Program!K99&lt;&gt;"",OR(Kişisel!$C$1=Program!K101,AND(Program!K101="",Program!K$3=Kişisel!$C$1))),CONCATENATE(K$2,"-",Program!K99," "),"")</f>
        <v/>
      </c>
      <c r="L99" t="str">
        <f>IF(AND(Program!L99&lt;&gt;"",OR(Kişisel!$C$1=Program!L101,AND(Program!L101="",Program!L$3=Kişisel!$C$1))),CONCATENATE(L$2,"-",Program!L99," "),"")</f>
        <v/>
      </c>
      <c r="M99" t="str">
        <f>IF(AND(Program!M99&lt;&gt;"",OR(Kişisel!$C$1=Program!M101,AND(Program!M101="",Program!M$3=Kişisel!$C$1))),CONCATENATE(M$2,"-",Program!M99," "),"")</f>
        <v/>
      </c>
      <c r="N99" t="str">
        <f>IF(AND(Program!N99&lt;&gt;"",OR(Kişisel!$C$1=Program!N101,AND(Program!N101="",Program!N$3=Kişisel!$C$1))),CONCATENATE(N$2,"-",Program!N99," "),"")</f>
        <v/>
      </c>
      <c r="O99" t="str">
        <f>IF(AND(Program!O99&lt;&gt;"",OR(Kişisel!$C$1=Program!O101,AND(Program!O101="",Program!O$3=Kişisel!$C$1))),CONCATENATE(O$2,"-",Program!O99," "),"")</f>
        <v/>
      </c>
      <c r="P99" t="str">
        <f>IF(AND(Program!P99&lt;&gt;"",OR(Kişisel!$C$1=Program!P101,AND(Program!P101="",Program!P$3=Kişisel!$C$1))),CONCATENATE(P$2,"-",Program!P99," "),"")</f>
        <v/>
      </c>
      <c r="Q99" t="str">
        <f>IF(AND(Program!Q99&lt;&gt;"",OR(Kişisel!$C$1=Program!Q101,AND(Program!Q101="",Program!Q$3=Kişisel!$C$1))),CONCATENATE(Q$2,"-",Program!Q99," "),"")</f>
        <v/>
      </c>
      <c r="R99" t="str">
        <f>IF(AND(Program!R99&lt;&gt;"",OR(Kişisel!$C$1=Program!R101,AND(Program!R101="",Program!R$3=Kişisel!$C$1))),CONCATENATE(R$2,"-",Program!R99," "),"")</f>
        <v/>
      </c>
      <c r="S99" t="str">
        <f>IF(AND(Program!R99&lt;&gt;"",OR(Kişisel!$C$1=Program!R101,AND(Program!R101="",Program!S$3=Kişisel!$C$1))),CONCATENATE(S$2,"-",Program!R99," "),"")</f>
        <v/>
      </c>
      <c r="T99" t="str">
        <f>IF(AND(Program!S99&lt;&gt;"",OR(Kişisel!$C$1=Program!S101,AND(Program!S101="",Program!T$3=Kişisel!$C$1))),CONCATENATE(T$2,"-",Program!S99," "),"")</f>
        <v/>
      </c>
      <c r="U99" t="str">
        <f>IF(AND(Program!T99&lt;&gt;"",OR(Kişisel!$C$1=Program!T101,AND(Program!T101="",Program!U$3=Kişisel!$C$1))),CONCATENATE(U$2,"-",Program!T99," "),"")</f>
        <v/>
      </c>
      <c r="V99" t="str">
        <f>IF(AND(Program!U99&lt;&gt;"",OR(Kişisel!$C$1=Program!U101,AND(Program!U101="",Program!V$3=Kişisel!$C$1))),CONCATENATE(V$2,"-",Program!U99," "),"")</f>
        <v/>
      </c>
      <c r="W99" t="str">
        <f>IF(AND(Program!V99&lt;&gt;"",OR(Kişisel!$C$1=Program!V101,AND(Program!V101="",Program!W$3=Kişisel!$C$1))),CONCATENATE(W$2,"-",Program!V99," "),"")</f>
        <v/>
      </c>
      <c r="X99" t="str">
        <f>IF(AND(Program!W99&lt;&gt;"",OR(Kişisel!$C$1=Program!W101,AND(Program!W101="",Program!X$3=Kişisel!$C$1))),CONCATENATE(X$2,"-",Program!W99," "),"")</f>
        <v/>
      </c>
      <c r="Y99" t="str">
        <f>IF(AND(Program!X99&lt;&gt;"",OR(Kişisel!$C$1=Program!X101,AND(Program!X101="",Program!Y$3=Kişisel!$C$1))),CONCATENATE(Y$2,"-",Program!X99," "),"")</f>
        <v/>
      </c>
      <c r="Z99" t="str">
        <f>IF(AND(Program!Y99&lt;&gt;"",OR(Kişisel!$C$1=Program!Y101,AND(Program!Y101="",Program!Z$3=Kişisel!$C$1))),CONCATENATE(Z$2,"-",Program!Y99," "),"")</f>
        <v/>
      </c>
      <c r="AA99" t="str">
        <f>IF(AND(Program!Z99&lt;&gt;"",OR(Kişisel!$C$1=Program!Z101,AND(Program!Z101="",Program!AA$3=Kişisel!$C$1))),CONCATENATE(AA$2,"-",Program!Z99," "),"")</f>
        <v/>
      </c>
      <c r="AB99" t="str">
        <f>IF(AND(Program!AA99&lt;&gt;"",OR(Kişisel!$C$1=Program!AA101,AND(Program!AA101="",Program!AB$3=Kişisel!$C$1))),CONCATENATE(AB$2,"-",Program!AA99," "),"")</f>
        <v/>
      </c>
      <c r="AC99" t="str">
        <f>IF(AND(Program!AB99&lt;&gt;"",OR(Kişisel!$C$1=Program!AB101,AND(Program!AB101="",Program!AC$3=Kişisel!$C$1))),CONCATENATE(AC$2,"-",Program!AB99," "),"")</f>
        <v/>
      </c>
      <c r="AD99" t="str">
        <f>IF(AND(Program!AC99&lt;&gt;"",OR(Kişisel!$C$1=Program!AC101,AND(Program!AC101="",Program!AD$3=Kişisel!$C$1))),CONCATENATE(AD$2,"-",Program!AC99," "),"")</f>
        <v/>
      </c>
      <c r="AE99" t="str">
        <f>IF(AND(Program!AD99&lt;&gt;"",OR(Kişisel!$C$1=Program!AD101,AND(Program!AD101="",Program!AE$3=Kişisel!$C$1))),CONCATENATE(AE$2,"-",Program!AD99," "),"")</f>
        <v/>
      </c>
      <c r="AF99" t="str">
        <f>IF(AND(Program!AE185&lt;&gt;"",OR(Kişisel!$C$1=Program!AE101,AND(Program!AE101="",Program!AF$3=Kişisel!$C$1))),CONCATENATE(AF$2,"-",Program!AE185," "),"")</f>
        <v/>
      </c>
      <c r="AG99" t="str">
        <f>IF(AND(Program!AF99&lt;&gt;"",OR(Kişisel!$C$1=Program!AF101,AND(Program!AF101="",Program!AG$3=Kişisel!$C$1))),CONCATENATE(AG$2,"-",Program!AF99," "),"")</f>
        <v/>
      </c>
      <c r="AH99" t="str">
        <f>IF(AND(Program!AG99&lt;&gt;"",OR(Kişisel!$C$1=Program!AG101,AND(Program!AG101="",Program!AH$3=Kişisel!$C$1))),CONCATENATE(AH$2,"-",Program!AG99," "),"")</f>
        <v/>
      </c>
      <c r="AI99" t="str">
        <f>IF(AND(Program!AH99&lt;&gt;"",OR(Kişisel!$C$1=Program!AH101,AND(Program!AH101="",Program!AI$3=Kişisel!$C$1))),CONCATENATE(AI$2,"-",Program!AH99," "),"")</f>
        <v/>
      </c>
      <c r="AJ99" t="str">
        <f>IF(AND(Program!AI99&lt;&gt;"",OR(Kişisel!$C$1=Program!AI101,AND(Program!AI101="",Program!AJ$3=Kişisel!$C$1))),CONCATENATE(AJ$2,"-",Program!AI99," "),"")</f>
        <v/>
      </c>
      <c r="AK99" t="str">
        <f>IF(AND(Program!AJ99&lt;&gt;"",OR(Kişisel!$C$1=Program!AJ101,AND(Program!AJ101="",Program!AK$3=Kişisel!$C$1))),CONCATENATE(AK$2,"-",Program!AJ99," "),"")</f>
        <v/>
      </c>
      <c r="AL99" t="str">
        <f>IF(AND(Program!AK99&lt;&gt;"",OR(Kişisel!$C$1=Program!AK101,AND(Program!AK101="",Program!AL$3=Kişisel!$C$1))),CONCATENATE(AL$2,"-",Program!AK99," "),"")</f>
        <v/>
      </c>
      <c r="AM99" t="str">
        <f>IF(AND(Program!AL99&lt;&gt;"",OR(Kişisel!$C$1=Program!AL101,AND(Program!AL101="",Program!AM$3=Kişisel!$C$1))),CONCATENATE(AM$2,"-",Program!AL99," "),"")</f>
        <v/>
      </c>
      <c r="AN99" t="str">
        <f>IF(AND(Program!AM99&lt;&gt;"",OR(Kişisel!$C$1=Program!AM101,AND(Program!AM101="",Program!AN$3=Kişisel!$C$1))),CONCATENATE(AN$2,"-",Program!AM99," "),"")</f>
        <v/>
      </c>
      <c r="AO99" t="str">
        <f>IF(AND(Program!AN99&lt;&gt;"",OR(Kişisel!$C$1=Program!AN101,AND(Program!AN101="",Program!AO$3=Kişisel!$C$1))),CONCATENATE(AO$2,"-",Program!AN99," "),"")</f>
        <v/>
      </c>
      <c r="AP99" t="str">
        <f>IF(AND(Program!AO99&lt;&gt;"",OR(Kişisel!$C$1=Program!AO101,AND(Program!AO101="",Program!AP$3=Kişisel!$C$1))),CONCATENATE(AP$2,"-",Program!AO99," "),"")</f>
        <v/>
      </c>
      <c r="AQ99" t="str">
        <f>IF(AND(Program!AP99&lt;&gt;"",OR(Kişisel!$C$1=Program!AP101,AND(Program!AP101="",Program!AQ$3=Kişisel!$C$1))),CONCATENATE(AQ$2,"-",Program!AP99," "),"")</f>
        <v/>
      </c>
      <c r="AR99" t="str">
        <f>IF(AND(Program!AQ99&lt;&gt;"",OR(Kişisel!$C$1=Program!AQ101,AND(Program!AQ101="",Program!AR$3=Kişisel!$C$1))),CONCATENATE(AR$2,"-",Program!AQ99," "),"")</f>
        <v/>
      </c>
      <c r="AS99" t="str">
        <f>IF(AND(Program!AR99&lt;&gt;"",OR(Kişisel!$C$1=Program!AR101,AND(Program!AR101="",Program!AS$3=Kişisel!$C$1))),CONCATENATE(AS$2,"-",Program!AR99," "),"")</f>
        <v/>
      </c>
      <c r="AT99" t="str">
        <f>IF(AND(Program!AS99&lt;&gt;"",OR(Kişisel!$C$1=Program!AS101,AND(Program!AS101="",Program!AT$3=Kişisel!$C$1))),CONCATENATE(AT$2,"-",Program!AS99," "),"")</f>
        <v/>
      </c>
      <c r="AU99" t="str">
        <f>IF(AND(Program!AT99&lt;&gt;"",OR(Kişisel!$C$1=Program!AT101,AND(Program!AT101="",Program!AU$3=Kişisel!$C$1))),CONCATENATE(AU$2,"-",Program!AT99," "),"")</f>
        <v/>
      </c>
      <c r="AV99" t="str">
        <f>IF(AND(Program!AU99&lt;&gt;"",OR(Kişisel!$C$1=Program!AU101,AND(Program!AU101="",Program!AV$3=Kişisel!$C$1))),CONCATENATE(AV$2,"-",Program!AU99," "),"")</f>
        <v/>
      </c>
      <c r="AW99" t="str">
        <f>IF(AND(Program!AV99&lt;&gt;"",OR(Kişisel!$C$1=Program!AV101,AND(Program!AV101="",Program!AW$3=Kişisel!$C$1))),CONCATENATE(AW$2,"-",Program!AV99," "),"")</f>
        <v/>
      </c>
      <c r="AX99" t="str">
        <f>IF(AND(Program!AW99&lt;&gt;"",OR(Kişisel!$C$1=Program!AW101,AND(Program!AW101="",Program!AX$3=Kişisel!$C$1))),CONCATENATE(AX$2,"-",Program!AW99," "),"")</f>
        <v/>
      </c>
      <c r="AY99" t="str">
        <f>IF(AND(Program!AX99&lt;&gt;"",OR(Kişisel!$C$1=Program!AX101,AND(Program!AX101="",Program!AY$3=Kişisel!$C$1))),CONCATENATE(AY$2,"-",Program!AX99," "),"")</f>
        <v/>
      </c>
      <c r="AZ99" t="str">
        <f>IF(AND(Program!AY99&lt;&gt;"",OR(Kişisel!$C$1=Program!AY101,AND(Program!AY101="",Program!AZ$3=Kişisel!$C$1))),CONCATENATE(AZ$2,"-",Program!AY99," "),"")</f>
        <v/>
      </c>
      <c r="BA99" t="str">
        <f>IF(AND(Program!AZ99&lt;&gt;"",OR(Kişisel!$C$1=Program!AZ101,AND(Program!AZ101="",Program!BA$3=Kişisel!$C$1))),CONCATENATE(BA$2,"-",Program!AZ99," "),"")</f>
        <v/>
      </c>
      <c r="BB99" t="str">
        <f>IF(AND(Program!BA99&lt;&gt;"",OR(Kişisel!$C$1=Program!BA101,AND(Program!BA101="",Program!BB$3=Kişisel!$C$1))),CONCATENATE(BB$2,"-",Program!BA99," "),"")</f>
        <v/>
      </c>
      <c r="BC99" t="str">
        <f>IF(AND(Program!BB99&lt;&gt;"",OR(Kişisel!$C$1=Program!BB101,AND(Program!BB101="",Program!BC$3=Kişisel!$C$1))),CONCATENATE(BC$2,"-",Program!BB99," "),"")</f>
        <v/>
      </c>
      <c r="BD99" t="str">
        <f>IF(AND(Program!BC99&lt;&gt;"",OR(Kişisel!$C$1=Program!BC101,AND(Program!BC101="",Program!BD$3=Kişisel!$C$1))),CONCATENATE(BD$2,"-",Program!BC99," "),"")</f>
        <v/>
      </c>
      <c r="BE99" t="str">
        <f>IF(AND(Program!BD99&lt;&gt;"",OR(Kişisel!$C$1=Program!BD101,AND(Program!BD101="",Program!BE$3=Kişisel!$C$1))),CONCATENATE(BE$2,"-",Program!BD99," "),"")</f>
        <v/>
      </c>
      <c r="BF99" t="str">
        <f t="shared" ref="BF99" si="145">CONCATENATE(D99,E99,F99,G99,H99,I99,J99,K99,L99,M99,N99,O99,P99,Q99,R99,S99,T99,U99,V99,W99,X99,Y99,Z99,AA99,AB99,AC99,AD99,AE99,AF99,AG99,AH99,AI99,AJ99,AK99,AL99,AM99,AN99,AO99,AP99,AQ99,)</f>
        <v/>
      </c>
      <c r="BG99" t="str">
        <f t="shared" ref="BG99" si="146">CONCATENATE(AR99,AS99,AT99,AU99,AV99,AW99,AX99,AY99,AZ99,BA99,BB99,BC99,BD99,BE99)</f>
        <v/>
      </c>
    </row>
    <row r="100" spans="1:59">
      <c r="A100" s="394"/>
      <c r="B100" s="5"/>
      <c r="D100" s="29" t="str">
        <f>IF(D98&lt;&gt;"",IF(Program!D101&lt;&gt;"","("&amp;Program!D101&amp;")","("&amp;Program!D$3&amp;")"),"")</f>
        <v/>
      </c>
      <c r="E100" s="29" t="str">
        <f>IF(E98&lt;&gt;"",IF(Program!E101&lt;&gt;"","("&amp;Program!E101&amp;")","("&amp;Program!E$3&amp;")"),"")</f>
        <v/>
      </c>
      <c r="F100" s="29" t="str">
        <f>IF(F98&lt;&gt;"",IF(Program!F101&lt;&gt;"","("&amp;Program!F101&amp;")","("&amp;Program!F$3&amp;")"),"")</f>
        <v/>
      </c>
      <c r="G100" s="29" t="str">
        <f>IF(G98&lt;&gt;"",IF(Program!G101&lt;&gt;"","("&amp;Program!G101&amp;")","("&amp;Program!G$3&amp;")"),"")</f>
        <v/>
      </c>
      <c r="H100" s="29" t="str">
        <f>IF(H98&lt;&gt;"",IF(Program!H101&lt;&gt;"","("&amp;Program!H101&amp;")","("&amp;Program!H$3&amp;")"),"")</f>
        <v/>
      </c>
      <c r="I100" s="29" t="str">
        <f>IF(I98&lt;&gt;"",IF(Program!I101&lt;&gt;"","("&amp;Program!I101&amp;")","("&amp;Program!I$3&amp;")"),"")</f>
        <v/>
      </c>
      <c r="J100" s="29" t="str">
        <f>IF(J98&lt;&gt;"",IF(Program!J101&lt;&gt;"","("&amp;Program!J101&amp;")","("&amp;Program!J$3&amp;")"),"")</f>
        <v/>
      </c>
      <c r="K100" s="29" t="str">
        <f>IF(K98&lt;&gt;"",IF(Program!K101&lt;&gt;"","("&amp;Program!K101&amp;")","("&amp;Program!K$3&amp;")"),"")</f>
        <v/>
      </c>
      <c r="L100" s="29" t="str">
        <f>IF(L98&lt;&gt;"",IF(Program!L101&lt;&gt;"","("&amp;Program!L101&amp;")","("&amp;Program!L$3&amp;")"),"")</f>
        <v/>
      </c>
      <c r="M100" s="29" t="str">
        <f>IF(M98&lt;&gt;"",IF(Program!M101&lt;&gt;"","("&amp;Program!M101&amp;")","("&amp;Program!M$3&amp;")"),"")</f>
        <v>(9 / 21)</v>
      </c>
      <c r="N100" s="29" t="str">
        <f>IF(N98&lt;&gt;"",IF(Program!N101&lt;&gt;"","("&amp;Program!N101&amp;")","("&amp;Program!N$3&amp;")"),"")</f>
        <v/>
      </c>
      <c r="O100" s="29" t="str">
        <f>IF(O98&lt;&gt;"",IF(Program!O101&lt;&gt;"","("&amp;Program!O101&amp;")","("&amp;Program!O$3&amp;")"),"")</f>
        <v/>
      </c>
      <c r="P100" s="29" t="str">
        <f>IF(P98&lt;&gt;"",IF(Program!P101&lt;&gt;"","("&amp;Program!P101&amp;")","("&amp;Program!P$3&amp;")"),"")</f>
        <v/>
      </c>
      <c r="Q100" s="29" t="str">
        <f>IF(Q98&lt;&gt;"",IF(Program!Q101&lt;&gt;"","("&amp;Program!Q101&amp;")","("&amp;Program!Q$3&amp;")"),"")</f>
        <v/>
      </c>
      <c r="R100" s="29" t="str">
        <f>IF(R98&lt;&gt;"",IF(Program!R101&lt;&gt;"","("&amp;Program!R101&amp;")","("&amp;Program!R$3&amp;")"),"")</f>
        <v/>
      </c>
      <c r="S100" s="29" t="str">
        <f>IF(S98&lt;&gt;"",IF(Program!R101&lt;&gt;"","("&amp;Program!R101&amp;")","("&amp;Program!S$3&amp;")"),"")</f>
        <v/>
      </c>
      <c r="T100" s="29" t="str">
        <f>IF(T98&lt;&gt;"",IF(Program!S101&lt;&gt;"","("&amp;Program!S101&amp;")","("&amp;Program!T$3&amp;")"),"")</f>
        <v/>
      </c>
      <c r="U100" s="29" t="str">
        <f>IF(U98&lt;&gt;"",IF(Program!T101&lt;&gt;"","("&amp;Program!T101&amp;")","("&amp;Program!U$3&amp;")"),"")</f>
        <v/>
      </c>
      <c r="V100" s="29" t="str">
        <f>IF(V98&lt;&gt;"",IF(Program!U101&lt;&gt;"","("&amp;Program!U101&amp;")","("&amp;Program!V$3&amp;")"),"")</f>
        <v/>
      </c>
      <c r="W100" s="29" t="str">
        <f>IF(W98&lt;&gt;"",IF(Program!V101&lt;&gt;"","("&amp;Program!V101&amp;")","("&amp;Program!W$3&amp;")"),"")</f>
        <v/>
      </c>
      <c r="X100" s="29" t="str">
        <f>IF(X98&lt;&gt;"",IF(Program!W101&lt;&gt;"","("&amp;Program!W101&amp;")","("&amp;Program!X$3&amp;")"),"")</f>
        <v/>
      </c>
      <c r="Y100" s="29" t="str">
        <f>IF(Y98&lt;&gt;"",IF(Program!X101&lt;&gt;"","("&amp;Program!X101&amp;")","("&amp;Program!Y$3&amp;")"),"")</f>
        <v/>
      </c>
      <c r="Z100" s="29" t="str">
        <f>IF(Z98&lt;&gt;"",IF(Program!Y101&lt;&gt;"","("&amp;Program!Y101&amp;")","("&amp;Program!Z$3&amp;")"),"")</f>
        <v/>
      </c>
      <c r="AA100" s="29" t="str">
        <f>IF(AA98&lt;&gt;"",IF(Program!Z101&lt;&gt;"","("&amp;Program!Z101&amp;")","("&amp;Program!AA$3&amp;")"),"")</f>
        <v/>
      </c>
      <c r="AB100" s="29" t="str">
        <f>IF(AB98&lt;&gt;"",IF(Program!AA101&lt;&gt;"","("&amp;Program!AA101&amp;")","("&amp;Program!AB$3&amp;")"),"")</f>
        <v/>
      </c>
      <c r="AC100" s="29" t="str">
        <f>IF(AC98&lt;&gt;"",IF(Program!AB101&lt;&gt;"","("&amp;Program!AB101&amp;")","("&amp;Program!AC$3&amp;")"),"")</f>
        <v/>
      </c>
      <c r="AD100" s="29" t="str">
        <f>IF(AD98&lt;&gt;"",IF(Program!AC101&lt;&gt;"","("&amp;Program!AC101&amp;")","("&amp;Program!AD$3&amp;")"),"")</f>
        <v/>
      </c>
      <c r="AE100" s="29" t="str">
        <f>IF(AE98&lt;&gt;"",IF(Program!AD101&lt;&gt;"","("&amp;Program!AD101&amp;")","("&amp;Program!AE$3&amp;")"),"")</f>
        <v/>
      </c>
      <c r="AF100" s="29" t="str">
        <f>IF(AF98&lt;&gt;"",IF(Program!AE101&lt;&gt;"","("&amp;Program!AE101&amp;")","("&amp;Program!AF$3&amp;")"),"")</f>
        <v/>
      </c>
      <c r="AG100" s="29" t="str">
        <f>IF(AG98&lt;&gt;"",IF(Program!AF101&lt;&gt;"","("&amp;Program!AF101&amp;")","("&amp;Program!AG$3&amp;")"),"")</f>
        <v/>
      </c>
      <c r="AH100" s="29" t="str">
        <f>IF(AH98&lt;&gt;"",IF(Program!AG101&lt;&gt;"","("&amp;Program!AG101&amp;")","("&amp;Program!AH$3&amp;")"),"")</f>
        <v/>
      </c>
      <c r="AI100" s="29" t="str">
        <f>IF(AI98&lt;&gt;"",IF(Program!AH101&lt;&gt;"","("&amp;Program!AH101&amp;")","("&amp;Program!AI$3&amp;")"),"")</f>
        <v/>
      </c>
      <c r="AJ100" s="29" t="str">
        <f>IF(AJ98&lt;&gt;"",IF(Program!AI101&lt;&gt;"","("&amp;Program!AI101&amp;")","("&amp;Program!AJ$3&amp;")"),"")</f>
        <v/>
      </c>
      <c r="AK100" s="29" t="str">
        <f>IF(AK98&lt;&gt;"",IF(Program!AJ101&lt;&gt;"","("&amp;Program!AJ101&amp;")","("&amp;Program!AK$3&amp;")"),"")</f>
        <v/>
      </c>
      <c r="AL100" s="29" t="str">
        <f>IF(AL98&lt;&gt;"",IF(Program!AK101&lt;&gt;"","("&amp;Program!AK101&amp;")","("&amp;Program!AL$3&amp;")"),"")</f>
        <v/>
      </c>
      <c r="AM100" s="29" t="str">
        <f>IF(AM98&lt;&gt;"",IF(Program!AL101&lt;&gt;"","("&amp;Program!AL101&amp;")","("&amp;Program!AM$3&amp;")"),"")</f>
        <v/>
      </c>
      <c r="AN100" s="29" t="str">
        <f>IF(AN98&lt;&gt;"",IF(Program!AM101&lt;&gt;"","("&amp;Program!AM101&amp;")","("&amp;Program!AN$3&amp;")"),"")</f>
        <v/>
      </c>
      <c r="AO100" s="29" t="str">
        <f>IF(AO98&lt;&gt;"",IF(Program!AN101&lt;&gt;"","("&amp;Program!AN101&amp;")","("&amp;Program!AO$3&amp;")"),"")</f>
        <v/>
      </c>
      <c r="AP100" s="29" t="str">
        <f>IF(AP98&lt;&gt;"",IF(Program!AO101&lt;&gt;"","("&amp;Program!AO101&amp;")","("&amp;Program!AP$3&amp;")"),"")</f>
        <v/>
      </c>
      <c r="AQ100" s="29" t="str">
        <f>IF(AQ98&lt;&gt;"",IF(Program!AP101&lt;&gt;"","("&amp;Program!AP101&amp;")","("&amp;Program!AQ$3&amp;")"),"")</f>
        <v/>
      </c>
      <c r="AR100" s="29" t="str">
        <f>IF(AR98&lt;&gt;"",IF(Program!AQ101&lt;&gt;"","("&amp;Program!AQ101&amp;")","("&amp;Program!AR$3&amp;")"),"")</f>
        <v/>
      </c>
      <c r="AS100" s="29" t="str">
        <f>IF(AS98&lt;&gt;"",IF(Program!AR101&lt;&gt;"","("&amp;Program!AR101&amp;")","("&amp;Program!AS$3&amp;")"),"")</f>
        <v/>
      </c>
      <c r="AT100" s="29" t="str">
        <f>IF(AT98&lt;&gt;"",IF(Program!AS101&lt;&gt;"","("&amp;Program!AS101&amp;")","("&amp;Program!AT$3&amp;")"),"")</f>
        <v/>
      </c>
      <c r="AU100" s="29" t="str">
        <f>IF(AU98&lt;&gt;"",IF(Program!AT101&lt;&gt;"","("&amp;Program!AT101&amp;")","("&amp;Program!AU$3&amp;")"),"")</f>
        <v/>
      </c>
      <c r="AV100" s="29" t="str">
        <f>IF(AV98&lt;&gt;"",IF(Program!AU101&lt;&gt;"","("&amp;Program!AU101&amp;")","("&amp;Program!AV$3&amp;")"),"")</f>
        <v/>
      </c>
      <c r="AW100" s="29" t="str">
        <f>IF(AW98&lt;&gt;"",IF(Program!AV101&lt;&gt;"","("&amp;Program!AV101&amp;")","("&amp;Program!AW$3&amp;")"),"")</f>
        <v/>
      </c>
      <c r="AX100" s="29" t="str">
        <f>IF(AX98&lt;&gt;"",IF(Program!AW101&lt;&gt;"","("&amp;Program!AW101&amp;")","("&amp;Program!AX$3&amp;")"),"")</f>
        <v/>
      </c>
      <c r="AY100" s="29" t="str">
        <f>IF(AY98&lt;&gt;"",IF(Program!AX101&lt;&gt;"","("&amp;Program!AX101&amp;")","("&amp;Program!AY$3&amp;")"),"")</f>
        <v/>
      </c>
      <c r="AZ100" s="29" t="str">
        <f>IF(AZ98&lt;&gt;"",IF(Program!AY101&lt;&gt;"","("&amp;Program!AY101&amp;")","("&amp;Program!AZ$3&amp;")"),"")</f>
        <v/>
      </c>
      <c r="BA100" s="29" t="str">
        <f>IF(BA98&lt;&gt;"",IF(Program!AZ101&lt;&gt;"","("&amp;Program!AZ101&amp;")","("&amp;Program!BA$3&amp;")"),"")</f>
        <v/>
      </c>
      <c r="BB100" s="29" t="str">
        <f>IF(BB98&lt;&gt;"",IF(Program!BA101&lt;&gt;"","("&amp;Program!BA101&amp;")","("&amp;Program!BB$3&amp;")"),"")</f>
        <v/>
      </c>
      <c r="BC100" s="29" t="str">
        <f>IF(BC98&lt;&gt;"",IF(Program!BB101&lt;&gt;"","("&amp;Program!BB101&amp;")","("&amp;Program!BC$3&amp;")"),"")</f>
        <v/>
      </c>
      <c r="BD100" s="29" t="str">
        <f>IF(BD98&lt;&gt;"",IF(Program!BC101&lt;&gt;"","("&amp;Program!BC101&amp;")","("&amp;Program!BD$3&amp;")"),"")</f>
        <v/>
      </c>
      <c r="BE100" s="29" t="str">
        <f>IF(BE98&lt;&gt;"",IF(Program!BD101&lt;&gt;"","("&amp;Program!BD101&amp;")","("&amp;Program!BE$3&amp;")"),"")</f>
        <v/>
      </c>
    </row>
    <row r="101" spans="1:59">
      <c r="A101" s="394"/>
      <c r="B101" s="5">
        <v>0.5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t="str">
        <f t="shared" ref="BF101:BF102" si="147">CONCATENATE(D101,D103,E101,E103,F101,F103,G101,G103,H101,H103,I101,I103,J101,J103,K101,K103,L101,L103,M101,M103,N101,N103,O101,O103,P101,P103,Q101,Q103,R101,R103,S101,S103,T101,T103,U101,U103,V101,V103,W101,W103,X101,X103,Y101,Y103,Z101,Z103,AA101,AA103,AB101,AB103,AC101,AC103,AD101,AD103,AE101,AE103,AF101,AF103,AG101,AG103,AH101,AH103,AI101,AI103,AJ101,AJ103,AK101,AK103,AL101,AL103,AM101,AM103,AN101,AN103,AO101,AO103,AP101,AP103,AQ101,AQ103)</f>
        <v/>
      </c>
      <c r="BG101" t="str">
        <f t="shared" ref="BG101:BG102" si="148">CONCATENATE(AR101,AR103,AS101,AS103,AT101,AT103,AU101,AU103,AV101,AV103,AW101,AW103,AX101,AX103,AY101,AY103,AZ101,AZ103,BA101,BA103,BB101,BB103,BC101,BC103,BD101,BD103,BE101,BE103)</f>
        <v/>
      </c>
    </row>
    <row r="102" spans="1:59">
      <c r="A102" s="394"/>
      <c r="B102" s="5">
        <v>0.54166666666666696</v>
      </c>
      <c r="C102" s="6" t="str">
        <f t="shared" ref="C102:C103" si="149">CONCATENATE(BF102,BG102)</f>
        <v/>
      </c>
      <c r="D102" s="9" t="str">
        <f>IF(IFERROR(SEARCH(Kişisel!$A$1,Program!D104),FALSE),D$2&amp;"-"&amp;Program!D103&amp;"/ ","")</f>
        <v/>
      </c>
      <c r="E102" s="9" t="str">
        <f>IF(IFERROR(SEARCH(Kişisel!$A$1,Program!E104),FALSE),E$2&amp;"-"&amp;Program!E103&amp;"/ ","")</f>
        <v/>
      </c>
      <c r="F102" s="9" t="str">
        <f>IF(IFERROR(SEARCH(Kişisel!$A$1,Program!F104),FALSE),F$2&amp;"-"&amp;Program!F103&amp;"/ ","")</f>
        <v/>
      </c>
      <c r="G102" s="9" t="str">
        <f>IF(IFERROR(SEARCH(Kişisel!$A$1,Program!G104),FALSE),G$2&amp;"-"&amp;Program!G103&amp;"/ ","")</f>
        <v/>
      </c>
      <c r="H102" s="9" t="str">
        <f>IF(IFERROR(SEARCH(Kişisel!$A$1,Program!H104),FALSE),H$2&amp;"-"&amp;Program!H103&amp;"/ ","")</f>
        <v/>
      </c>
      <c r="I102" s="9" t="str">
        <f>IF(IFERROR(SEARCH(Kişisel!$A$1,Program!I104),FALSE),I$2&amp;"-"&amp;Program!I103&amp;"/ ","")</f>
        <v/>
      </c>
      <c r="J102" s="9" t="str">
        <f>IF(IFERROR(SEARCH(Kişisel!$A$1,Program!J104),FALSE),J$2&amp;"-"&amp;Program!J103&amp;"/ ","")</f>
        <v/>
      </c>
      <c r="K102" s="9" t="str">
        <f>IF(IFERROR(SEARCH(Kişisel!$A$1,Program!K104),FALSE),K$2&amp;"-"&amp;Program!K103&amp;"/ ","")</f>
        <v/>
      </c>
      <c r="L102" s="9" t="str">
        <f>IF(IFERROR(SEARCH(Kişisel!$A$1,Program!L104),FALSE),L$2&amp;"-"&amp;Program!L103&amp;"/ ","")</f>
        <v/>
      </c>
      <c r="M102" s="9" t="str">
        <f>IF(IFERROR(SEARCH(Kişisel!$A$1,Program!M104),FALSE),M$2&amp;"-"&amp;Program!M103&amp;"/ ","")</f>
        <v/>
      </c>
      <c r="N102" s="9" t="str">
        <f>IF(IFERROR(SEARCH(Kişisel!$A$1,Program!N104),FALSE),N$2&amp;"-"&amp;Program!N103&amp;"/ ","")</f>
        <v/>
      </c>
      <c r="O102" s="9" t="str">
        <f>IF(IFERROR(SEARCH(Kişisel!$A$1,Program!O104),FALSE),O$2&amp;"-"&amp;Program!O103&amp;"/ ","")</f>
        <v/>
      </c>
      <c r="P102" s="9" t="str">
        <f>IF(IFERROR(SEARCH(Kişisel!$A$1,Program!P104),FALSE),P$2&amp;"-"&amp;Program!P103&amp;"/ ","")</f>
        <v/>
      </c>
      <c r="Q102" s="9" t="str">
        <f>IF(IFERROR(SEARCH(Kişisel!$A$1,Program!Q104),FALSE),Q$2&amp;"-"&amp;Program!Q103&amp;"/ ","")</f>
        <v/>
      </c>
      <c r="R102" s="9" t="str">
        <f>IF(IFERROR(SEARCH(Kişisel!$A$1,Program!R104),FALSE),R$2&amp;"-"&amp;Program!R103&amp;"/ ","")</f>
        <v/>
      </c>
      <c r="S102" s="9" t="str">
        <f>IF(IFERROR(SEARCH(Kişisel!$A$1,Program!S104),FALSE),S$2&amp;"-"&amp;Program!S103&amp;"/ ","")</f>
        <v/>
      </c>
      <c r="T102" s="9" t="str">
        <f>IF(IFERROR(SEARCH(Kişisel!$A$1,Program!T104),FALSE),T$2&amp;"-"&amp;Program!T103&amp;"/ ","")</f>
        <v/>
      </c>
      <c r="U102" s="9" t="str">
        <f>IF(IFERROR(SEARCH(Kişisel!$A$1,Program!U104),FALSE),U$2&amp;"-"&amp;Program!U103&amp;"/ ","")</f>
        <v/>
      </c>
      <c r="V102" s="9" t="str">
        <f>IF(IFERROR(SEARCH(Kişisel!$A$1,Program!V104),FALSE),V$2&amp;"-"&amp;Program!V103&amp;"/ ","")</f>
        <v/>
      </c>
      <c r="W102" s="9" t="str">
        <f>IF(IFERROR(SEARCH(Kişisel!$A$1,Program!W104),FALSE),W$2&amp;"-"&amp;Program!W103&amp;"/ ","")</f>
        <v/>
      </c>
      <c r="X102" s="9" t="str">
        <f>IF(IFERROR(SEARCH(Kişisel!$A$1,Program!X104),FALSE),X$2&amp;"-"&amp;Program!X103&amp;"/ ","")</f>
        <v/>
      </c>
      <c r="Y102" s="9" t="str">
        <f>IF(IFERROR(SEARCH(Kişisel!$A$1,Program!Y104),FALSE),Y$2&amp;"-"&amp;Program!Y103&amp;"/ ","")</f>
        <v/>
      </c>
      <c r="Z102" s="9" t="str">
        <f>IF(IFERROR(SEARCH(Kişisel!$A$1,Program!Z104),FALSE),Z$2&amp;"-"&amp;Program!Z103&amp;"/ ","")</f>
        <v/>
      </c>
      <c r="AA102" s="9" t="str">
        <f>IF(IFERROR(SEARCH(Kişisel!$A$1,Program!AA104),FALSE),AA$2&amp;"-"&amp;Program!AA103&amp;"/ ","")</f>
        <v/>
      </c>
      <c r="AB102" s="9" t="str">
        <f>IF(IFERROR(SEARCH(Kişisel!$A$1,Program!AB104),FALSE),AB$2&amp;"-"&amp;Program!AB103&amp;"/ ","")</f>
        <v/>
      </c>
      <c r="AC102" s="9" t="str">
        <f>IF(IFERROR(SEARCH(Kişisel!$A$1,Program!AC104),FALSE),AC$2&amp;"-"&amp;Program!AC103&amp;"/ ","")</f>
        <v/>
      </c>
      <c r="AD102" s="9" t="str">
        <f>IF(IFERROR(SEARCH(Kişisel!$A$1,Program!AD104),FALSE),AD$2&amp;"-"&amp;Program!AD103&amp;"/ ","")</f>
        <v/>
      </c>
      <c r="AE102" s="9" t="str">
        <f>IF(IFERROR(SEARCH(Kişisel!$A$1,Program!AE104),FALSE),AE$2&amp;"-"&amp;Program!AE103&amp;"/ ","")</f>
        <v/>
      </c>
      <c r="AF102" s="9" t="str">
        <f>IF(IFERROR(SEARCH(Kişisel!$A$1,Program!AF104),FALSE),AF$2&amp;"-"&amp;Program!AF103&amp;"/ ","")</f>
        <v/>
      </c>
      <c r="AG102" s="9" t="str">
        <f>IF(IFERROR(SEARCH(Kişisel!$A$1,Program!AG104),FALSE),AG$2&amp;"-"&amp;Program!AG103&amp;"/ ","")</f>
        <v/>
      </c>
      <c r="AH102" s="9" t="str">
        <f>IF(IFERROR(SEARCH(Kişisel!$A$1,Program!AH104),FALSE),AH$2&amp;"-"&amp;Program!AH103&amp;"/ ","")</f>
        <v/>
      </c>
      <c r="AI102" s="9" t="str">
        <f>IF(IFERROR(SEARCH(Kişisel!$A$1,Program!AI104),FALSE),AI$2&amp;"-"&amp;Program!AI103&amp;"/ ","")</f>
        <v/>
      </c>
      <c r="AJ102" s="9" t="str">
        <f>IF(IFERROR(SEARCH(Kişisel!$A$1,Program!AJ104),FALSE),AJ$2&amp;"-"&amp;Program!AJ103&amp;"/ ","")</f>
        <v/>
      </c>
      <c r="AK102" s="9" t="str">
        <f>IF(IFERROR(SEARCH(Kişisel!$A$1,Program!AK104),FALSE),AK$2&amp;"-"&amp;Program!AK103&amp;"/ ","")</f>
        <v/>
      </c>
      <c r="AL102" s="9" t="str">
        <f>IF(IFERROR(SEARCH(Kişisel!$A$1,Program!AL104),FALSE),AL$2&amp;"-"&amp;Program!AL103&amp;"/ ","")</f>
        <v/>
      </c>
      <c r="AM102" s="9" t="str">
        <f>IF(IFERROR(SEARCH(Kişisel!$A$1,Program!AM104),FALSE),AM$2&amp;"-"&amp;Program!AM103&amp;"/ ","")</f>
        <v/>
      </c>
      <c r="AN102" s="9" t="str">
        <f>IF(IFERROR(SEARCH(Kişisel!$A$1,Program!AN104),FALSE),AN$2&amp;"-"&amp;Program!AN103&amp;"/ ","")</f>
        <v/>
      </c>
      <c r="AO102" s="9" t="str">
        <f>IF(IFERROR(SEARCH(Kişisel!$A$1,Program!AO104),FALSE),AO$2&amp;"-"&amp;Program!AO103&amp;"/ ","")</f>
        <v/>
      </c>
      <c r="AP102" s="9" t="str">
        <f>IF(IFERROR(SEARCH(Kişisel!$A$1,Program!AP104),FALSE),AP$2&amp;"-"&amp;Program!AP103&amp;"/ ","")</f>
        <v/>
      </c>
      <c r="AQ102" s="9" t="str">
        <f>IF(IFERROR(SEARCH(Kişisel!$A$1,Program!AQ104),FALSE),AQ$2&amp;"-"&amp;Program!AQ103&amp;"/ ","")</f>
        <v/>
      </c>
      <c r="AR102" s="9" t="str">
        <f>IF(IFERROR(SEARCH(Kişisel!$A$1,Program!AR104),FALSE),AR$2&amp;"-"&amp;Program!AR103&amp;"/ ","")</f>
        <v/>
      </c>
      <c r="AS102" s="9" t="str">
        <f>IF(IFERROR(SEARCH(Kişisel!$A$1,Program!AS104),FALSE),AS$2&amp;"-"&amp;Program!AS103&amp;"/ ","")</f>
        <v/>
      </c>
      <c r="AT102" s="9" t="str">
        <f>IF(IFERROR(SEARCH(Kişisel!$A$1,Program!AT104),FALSE),AT$2&amp;"-"&amp;Program!AT103&amp;"/ ","")</f>
        <v/>
      </c>
      <c r="AU102" s="9" t="str">
        <f>IF(IFERROR(SEARCH(Kişisel!$A$1,Program!AU104),FALSE),AU$2&amp;"-"&amp;Program!AU103&amp;"/ ","")</f>
        <v/>
      </c>
      <c r="AV102" s="9" t="str">
        <f>IF(IFERROR(SEARCH(Kişisel!$A$1,Program!AV104),FALSE),AV$2&amp;"-"&amp;Program!AV103&amp;"/ ","")</f>
        <v/>
      </c>
      <c r="AW102" s="9" t="str">
        <f>IF(IFERROR(SEARCH(Kişisel!$A$1,Program!AW104),FALSE),AW$2&amp;"-"&amp;Program!AW103&amp;"/ ","")</f>
        <v/>
      </c>
      <c r="AX102" s="9" t="str">
        <f>IF(IFERROR(SEARCH(Kişisel!$A$1,Program!AX104),FALSE),AX$2&amp;"-"&amp;Program!AX103&amp;"/ ","")</f>
        <v/>
      </c>
      <c r="AY102" s="9" t="str">
        <f>IF(IFERROR(SEARCH(Kişisel!$A$1,Program!AY104),FALSE),AY$2&amp;"-"&amp;Program!AY103&amp;"/ ","")</f>
        <v/>
      </c>
      <c r="AZ102" s="9" t="str">
        <f>IF(IFERROR(SEARCH(Kişisel!$A$1,Program!AZ104),FALSE),AZ$2&amp;"-"&amp;Program!AZ103&amp;"/ ","")</f>
        <v/>
      </c>
      <c r="BA102" s="9" t="str">
        <f>IF(IFERROR(SEARCH(Kişisel!$A$1,Program!BA104),FALSE),BA$2&amp;"-"&amp;Program!BA103&amp;"/ ","")</f>
        <v/>
      </c>
      <c r="BB102" s="9" t="str">
        <f>IF(IFERROR(SEARCH(Kişisel!$A$1,Program!BB104),FALSE),BB$2&amp;"-"&amp;Program!BB103&amp;"/ ","")</f>
        <v/>
      </c>
      <c r="BC102" s="9" t="str">
        <f>IF(IFERROR(SEARCH(Kişisel!$A$1,Program!BC104),FALSE),BC$2&amp;"-"&amp;Program!BC103&amp;"/ ","")</f>
        <v/>
      </c>
      <c r="BD102" s="9" t="str">
        <f>IF(IFERROR(SEARCH(Kişisel!$A$1,Program!BD104),FALSE),BD$2&amp;"-"&amp;Program!BD103&amp;"/ ","")</f>
        <v/>
      </c>
      <c r="BE102" s="9" t="str">
        <f>IF(IFERROR(SEARCH(Kişisel!$A$1,Program!BE104),FALSE),BE$2&amp;"-"&amp;Program!BE103&amp;"/ ","")</f>
        <v/>
      </c>
      <c r="BF102" t="str">
        <f t="shared" si="147"/>
        <v/>
      </c>
      <c r="BG102" t="str">
        <f t="shared" si="148"/>
        <v/>
      </c>
    </row>
    <row r="103" spans="1:59">
      <c r="A103" s="394"/>
      <c r="B103" s="5"/>
      <c r="C103" s="6" t="str">
        <f t="shared" si="149"/>
        <v/>
      </c>
      <c r="D103" t="str">
        <f>IF(AND(Program!D103&lt;&gt;"",OR(Kişisel!$C$1=Program!D105,AND(Program!D105="",Program!D$3=Kişisel!$C$1))),CONCATENATE(D$2,"-",Program!D103," "),"")</f>
        <v/>
      </c>
      <c r="E103" t="str">
        <f>IF(AND(Program!E103&lt;&gt;"",OR(Kişisel!$C$1=Program!E105,AND(Program!E105="",Program!E$3=Kişisel!$C$1))),CONCATENATE(E$2,"-",Program!E103," "),"")</f>
        <v/>
      </c>
      <c r="F103" t="str">
        <f>IF(AND(Program!F103&lt;&gt;"",OR(Kişisel!$C$1=Program!F105,AND(Program!F105="",Program!F$3=Kişisel!$C$1))),CONCATENATE(F$2,"-",Program!F103," "),"")</f>
        <v/>
      </c>
      <c r="G103" t="str">
        <f>IF(AND(Program!G103&lt;&gt;"",OR(Kişisel!$C$1=Program!G105,AND(Program!G105="",Program!G$3=Kişisel!$C$1))),CONCATENATE(G$2,"-",Program!G103," "),"")</f>
        <v/>
      </c>
      <c r="H103" t="str">
        <f>IF(AND(Program!H103&lt;&gt;"",OR(Kişisel!$C$1=Program!H105,AND(Program!H105="",Program!H$3=Kişisel!$C$1))),CONCATENATE(H$2,"-",Program!H103," "),"")</f>
        <v/>
      </c>
      <c r="I103" t="str">
        <f>IF(AND(Program!I103&lt;&gt;"",OR(Kişisel!$C$1=Program!I105,AND(Program!I105="",Program!I$3=Kişisel!$C$1))),CONCATENATE(I$2,"-",Program!I103," "),"")</f>
        <v/>
      </c>
      <c r="J103" t="str">
        <f>IF(AND(Program!J103&lt;&gt;"",OR(Kişisel!$C$1=Program!J105,AND(Program!J105="",Program!J$3=Kişisel!$C$1))),CONCATENATE(J$2,"-",Program!J103," "),"")</f>
        <v/>
      </c>
      <c r="K103" t="str">
        <f>IF(AND(Program!K103&lt;&gt;"",OR(Kişisel!$C$1=Program!K105,AND(Program!K105="",Program!K$3=Kişisel!$C$1))),CONCATENATE(K$2,"-",Program!K103," "),"")</f>
        <v/>
      </c>
      <c r="L103" t="str">
        <f>IF(AND(Program!L103&lt;&gt;"",OR(Kişisel!$C$1=Program!L105,AND(Program!L105="",Program!L$3=Kişisel!$C$1))),CONCATENATE(L$2,"-",Program!L103," "),"")</f>
        <v/>
      </c>
      <c r="M103" t="str">
        <f>IF(AND(Program!M103&lt;&gt;"",OR(Kişisel!$C$1=Program!M105,AND(Program!M105="",Program!M$3=Kişisel!$C$1))),CONCATENATE(M$2,"-",Program!M103," "),"")</f>
        <v/>
      </c>
      <c r="N103" t="str">
        <f>IF(AND(Program!N103&lt;&gt;"",OR(Kişisel!$C$1=Program!N105,AND(Program!N105="",Program!N$3=Kişisel!$C$1))),CONCATENATE(N$2,"-",Program!N103," "),"")</f>
        <v/>
      </c>
      <c r="O103" t="str">
        <f>IF(AND(Program!O103&lt;&gt;"",OR(Kişisel!$C$1=Program!O105,AND(Program!O105="",Program!O$3=Kişisel!$C$1))),CONCATENATE(O$2,"-",Program!O103," "),"")</f>
        <v/>
      </c>
      <c r="P103" t="str">
        <f>IF(AND(Program!P103&lt;&gt;"",OR(Kişisel!$C$1=Program!P105,AND(Program!P105="",Program!P$3=Kişisel!$C$1))),CONCATENATE(P$2,"-",Program!P103," "),"")</f>
        <v/>
      </c>
      <c r="Q103" t="str">
        <f>IF(AND(Program!Q103&lt;&gt;"",OR(Kişisel!$C$1=Program!Q105,AND(Program!Q105="",Program!Q$3=Kişisel!$C$1))),CONCATENATE(Q$2,"-",Program!Q103," "),"")</f>
        <v/>
      </c>
      <c r="R103" t="str">
        <f>IF(AND(Program!R103&lt;&gt;"",OR(Kişisel!$C$1=Program!R105,AND(Program!R105="",Program!R$3=Kişisel!$C$1))),CONCATENATE(R$2,"-",Program!R103," "),"")</f>
        <v/>
      </c>
      <c r="S103" t="str">
        <f>IF(AND(Program!S103&lt;&gt;"",OR(Kişisel!$C$1=Program!S105,AND(Program!S105="",Program!S$3=Kişisel!$C$1))),CONCATENATE(S$2,"-",Program!S103," "),"")</f>
        <v/>
      </c>
      <c r="T103" t="str">
        <f>IF(AND(Program!T103&lt;&gt;"",OR(Kişisel!$C$1=Program!T105,AND(Program!T105="",Program!T$3=Kişisel!$C$1))),CONCATENATE(T$2,"-",Program!T103," "),"")</f>
        <v/>
      </c>
      <c r="U103" t="str">
        <f>IF(AND(Program!U103&lt;&gt;"",OR(Kişisel!$C$1=Program!U105,AND(Program!U105="",Program!U$3=Kişisel!$C$1))),CONCATENATE(U$2,"-",Program!U103," "),"")</f>
        <v/>
      </c>
      <c r="V103" t="str">
        <f>IF(AND(Program!V103&lt;&gt;"",OR(Kişisel!$C$1=Program!V105,AND(Program!V105="",Program!V$3=Kişisel!$C$1))),CONCATENATE(V$2,"-",Program!V103," "),"")</f>
        <v/>
      </c>
      <c r="W103" t="str">
        <f>IF(AND(Program!W103&lt;&gt;"",OR(Kişisel!$C$1=Program!W105,AND(Program!W105="",Program!W$3=Kişisel!$C$1))),CONCATENATE(W$2,"-",Program!W103," "),"")</f>
        <v/>
      </c>
      <c r="X103" t="str">
        <f>IF(AND(Program!X103&lt;&gt;"",OR(Kişisel!$C$1=Program!X105,AND(Program!X105="",Program!X$3=Kişisel!$C$1))),CONCATENATE(X$2,"-",Program!X103," "),"")</f>
        <v/>
      </c>
      <c r="Y103" t="str">
        <f>IF(AND(Program!Y103&lt;&gt;"",OR(Kişisel!$C$1=Program!Y105,AND(Program!Y105="",Program!Y$3=Kişisel!$C$1))),CONCATENATE(Y$2,"-",Program!Y103," "),"")</f>
        <v/>
      </c>
      <c r="Z103" t="str">
        <f>IF(AND(Program!Z103&lt;&gt;"",OR(Kişisel!$C$1=Program!Z105,AND(Program!Z105="",Program!Z$3=Kişisel!$C$1))),CONCATENATE(Z$2,"-",Program!Z103," "),"")</f>
        <v/>
      </c>
      <c r="AA103" t="str">
        <f>IF(AND(Program!AA103&lt;&gt;"",OR(Kişisel!$C$1=Program!AA105,AND(Program!AA105="",Program!AA$3=Kişisel!$C$1))),CONCATENATE(AA$2,"-",Program!AA103," "),"")</f>
        <v/>
      </c>
      <c r="AB103" t="str">
        <f>IF(AND(Program!AB103&lt;&gt;"",OR(Kişisel!$C$1=Program!AB105,AND(Program!AB105="",Program!AB$3=Kişisel!$C$1))),CONCATENATE(AB$2,"-",Program!AB103," "),"")</f>
        <v/>
      </c>
      <c r="AC103" t="str">
        <f>IF(AND(Program!AC103&lt;&gt;"",OR(Kişisel!$C$1=Program!AC105,AND(Program!AC105="",Program!AC$3=Kişisel!$C$1))),CONCATENATE(AC$2,"-",Program!AC103," "),"")</f>
        <v/>
      </c>
      <c r="AD103" t="str">
        <f>IF(AND(Program!AD103&lt;&gt;"",OR(Kişisel!$C$1=Program!AD105,AND(Program!AD105="",Program!AD$3=Kişisel!$C$1))),CONCATENATE(AD$2,"-",Program!AD103," "),"")</f>
        <v/>
      </c>
      <c r="AE103" t="str">
        <f>IF(AND(Program!AE103&lt;&gt;"",OR(Kişisel!$C$1=Program!AE105,AND(Program!AE105="",Program!AE$3=Kişisel!$C$1))),CONCATENATE(AE$2,"-",Program!AE103," "),"")</f>
        <v/>
      </c>
      <c r="AF103" t="str">
        <f>IF(AND(Program!AF103&lt;&gt;"",OR(Kişisel!$C$1=Program!AF105,AND(Program!AF105="",Program!AF$3=Kişisel!$C$1))),CONCATENATE(AF$2,"-",Program!AF103," "),"")</f>
        <v/>
      </c>
      <c r="AG103" t="str">
        <f>IF(AND(Program!AG103&lt;&gt;"",OR(Kişisel!$C$1=Program!AG105,AND(Program!AG105="",Program!AG$3=Kişisel!$C$1))),CONCATENATE(AG$2,"-",Program!AG103," "),"")</f>
        <v/>
      </c>
      <c r="AH103" t="str">
        <f>IF(AND(Program!AH103&lt;&gt;"",OR(Kişisel!$C$1=Program!AH105,AND(Program!AH105="",Program!AH$3=Kişisel!$C$1))),CONCATENATE(AH$2,"-",Program!AH103," "),"")</f>
        <v/>
      </c>
      <c r="AI103" t="str">
        <f>IF(AND(Program!AI103&lt;&gt;"",OR(Kişisel!$C$1=Program!AI105,AND(Program!AI105="",Program!AI$3=Kişisel!$C$1))),CONCATENATE(AI$2,"-",Program!AI103," "),"")</f>
        <v/>
      </c>
      <c r="AJ103" t="str">
        <f>IF(AND(Program!AJ103&lt;&gt;"",OR(Kişisel!$C$1=Program!AJ105,AND(Program!AJ105="",Program!AJ$3=Kişisel!$C$1))),CONCATENATE(AJ$2,"-",Program!AJ103," "),"")</f>
        <v/>
      </c>
      <c r="AK103" t="str">
        <f>IF(AND(Program!AK103&lt;&gt;"",OR(Kişisel!$C$1=Program!AK105,AND(Program!AK105="",Program!AK$3=Kişisel!$C$1))),CONCATENATE(AK$2,"-",Program!AK103," "),"")</f>
        <v/>
      </c>
      <c r="AL103" t="str">
        <f>IF(AND(Program!AL103&lt;&gt;"",OR(Kişisel!$C$1=Program!AL105,AND(Program!AL105="",Program!AL$3=Kişisel!$C$1))),CONCATENATE(AL$2,"-",Program!AL103," "),"")</f>
        <v/>
      </c>
      <c r="AM103" t="str">
        <f>IF(AND(Program!AM103&lt;&gt;"",OR(Kişisel!$C$1=Program!AM105,AND(Program!AM105="",Program!AM$3=Kişisel!$C$1))),CONCATENATE(AM$2,"-",Program!AM103," "),"")</f>
        <v/>
      </c>
      <c r="AN103" t="str">
        <f>IF(AND(Program!AN103&lt;&gt;"",OR(Kişisel!$C$1=Program!AN105,AND(Program!AN105="",Program!AN$3=Kişisel!$C$1))),CONCATENATE(AN$2,"-",Program!AN103," "),"")</f>
        <v/>
      </c>
      <c r="AO103" t="str">
        <f>IF(AND(Program!AO103&lt;&gt;"",OR(Kişisel!$C$1=Program!AO105,AND(Program!AO105="",Program!AO$3=Kişisel!$C$1))),CONCATENATE(AO$2,"-",Program!AO103," "),"")</f>
        <v/>
      </c>
      <c r="AP103" t="str">
        <f>IF(AND(Program!AP103&lt;&gt;"",OR(Kişisel!$C$1=Program!AP105,AND(Program!AP105="",Program!AP$3=Kişisel!$C$1))),CONCATENATE(AP$2,"-",Program!AP103," "),"")</f>
        <v/>
      </c>
      <c r="AQ103" t="str">
        <f>IF(AND(Program!AQ103&lt;&gt;"",OR(Kişisel!$C$1=Program!AQ105,AND(Program!AQ105="",Program!AQ$3=Kişisel!$C$1))),CONCATENATE(AQ$2,"-",Program!AQ103," "),"")</f>
        <v/>
      </c>
      <c r="AR103" t="str">
        <f>IF(AND(Program!AR103&lt;&gt;"",OR(Kişisel!$C$1=Program!AR105,AND(Program!AR105="",Program!AR$3=Kişisel!$C$1))),CONCATENATE(AR$2,"-",Program!AR103," "),"")</f>
        <v/>
      </c>
      <c r="AS103" t="str">
        <f>IF(AND(Program!AS103&lt;&gt;"",OR(Kişisel!$C$1=Program!AS105,AND(Program!AS105="",Program!AS$3=Kişisel!$C$1))),CONCATENATE(AS$2,"-",Program!AS103," "),"")</f>
        <v/>
      </c>
      <c r="AT103" t="str">
        <f>IF(AND(Program!AT103&lt;&gt;"",OR(Kişisel!$C$1=Program!AT105,AND(Program!AT105="",Program!AT$3=Kişisel!$C$1))),CONCATENATE(AT$2,"-",Program!AT103," "),"")</f>
        <v/>
      </c>
      <c r="AU103" t="str">
        <f>IF(AND(Program!AU103&lt;&gt;"",OR(Kişisel!$C$1=Program!AU105,AND(Program!AU105="",Program!AU$3=Kişisel!$C$1))),CONCATENATE(AU$2,"-",Program!AU103," "),"")</f>
        <v/>
      </c>
      <c r="AV103" t="str">
        <f>IF(AND(Program!AV103&lt;&gt;"",OR(Kişisel!$C$1=Program!AV105,AND(Program!AV105="",Program!AV$3=Kişisel!$C$1))),CONCATENATE(AV$2,"-",Program!AV103," "),"")</f>
        <v/>
      </c>
      <c r="AW103" t="str">
        <f>IF(AND(Program!AW103&lt;&gt;"",OR(Kişisel!$C$1=Program!AW105,AND(Program!AW105="",Program!AW$3=Kişisel!$C$1))),CONCATENATE(AW$2,"-",Program!AW103," "),"")</f>
        <v/>
      </c>
      <c r="AX103" t="str">
        <f>IF(AND(Program!AX103&lt;&gt;"",OR(Kişisel!$C$1=Program!AX105,AND(Program!AX105="",Program!AX$3=Kişisel!$C$1))),CONCATENATE(AX$2,"-",Program!AX103," "),"")</f>
        <v/>
      </c>
      <c r="AY103" t="str">
        <f>IF(AND(Program!AY103&lt;&gt;"",OR(Kişisel!$C$1=Program!AY105,AND(Program!AY105="",Program!AY$3=Kişisel!$C$1))),CONCATENATE(AY$2,"-",Program!AY103," "),"")</f>
        <v/>
      </c>
      <c r="AZ103" t="str">
        <f>IF(AND(Program!AZ103&lt;&gt;"",OR(Kişisel!$C$1=Program!AZ105,AND(Program!AZ105="",Program!AZ$3=Kişisel!$C$1))),CONCATENATE(AZ$2,"-",Program!AZ103," "),"")</f>
        <v/>
      </c>
      <c r="BA103" t="str">
        <f>IF(AND(Program!BA103&lt;&gt;"",OR(Kişisel!$C$1=Program!BA105,AND(Program!BA105="",Program!BA$3=Kişisel!$C$1))),CONCATENATE(BA$2,"-",Program!BA103," "),"")</f>
        <v/>
      </c>
      <c r="BB103" t="str">
        <f>IF(AND(Program!BB103&lt;&gt;"",OR(Kişisel!$C$1=Program!BB105,AND(Program!BB105="",Program!BB$3=Kişisel!$C$1))),CONCATENATE(BB$2,"-",Program!BB103," "),"")</f>
        <v/>
      </c>
      <c r="BC103" t="str">
        <f>IF(AND(Program!BC103&lt;&gt;"",OR(Kişisel!$C$1=Program!BC105,AND(Program!BC105="",Program!BC$3=Kişisel!$C$1))),CONCATENATE(BC$2,"-",Program!BC103," "),"")</f>
        <v/>
      </c>
      <c r="BD103" t="str">
        <f>IF(AND(Program!BD103&lt;&gt;"",OR(Kişisel!$C$1=Program!BD105,AND(Program!BD105="",Program!BD$3=Kişisel!$C$1))),CONCATENATE(BD$2,"-",Program!BD103," "),"")</f>
        <v/>
      </c>
      <c r="BE103" t="str">
        <f>IF(AND(Program!BE103&lt;&gt;"",OR(Kişisel!$C$1=Program!BE105,AND(Program!BE105="",Program!BE$3=Kişisel!$C$1))),CONCATENATE(BE$2,"-",Program!BE103," "),"")</f>
        <v/>
      </c>
      <c r="BF103" t="str">
        <f t="shared" ref="BF103" si="150">CONCATENATE(D103,E103,F103,G103,H103,I103,J103,K103,L103,M103,N103,O103,P103,Q103,R103,S103,T103,U103,V103,W103,X103,Y103,Z103,AA103,AB103,AC103,AD103,AE103,AF103,AG103,AH103,AI103,AJ103,AK103,AL103,AM103,AN103,AO103,AP103,AQ103,)</f>
        <v/>
      </c>
      <c r="BG103" t="str">
        <f t="shared" ref="BG103" si="151">CONCATENATE(AR103,AS103,AT103,AU103,AV103,AW103,AX103,AY103,AZ103,BA103,BB103,BC103,BD103,BE103,)</f>
        <v/>
      </c>
    </row>
    <row r="104" spans="1:59">
      <c r="A104" s="394"/>
      <c r="B104" s="5"/>
      <c r="D104" s="29" t="str">
        <f>IF(D102&lt;&gt;"",IF(Program!D105&lt;&gt;"","("&amp;Program!D105&amp;")","("&amp;Program!D$3&amp;")"),"")</f>
        <v/>
      </c>
      <c r="E104" s="29" t="str">
        <f>IF(E102&lt;&gt;"",IF(Program!E105&lt;&gt;"","("&amp;Program!E105&amp;")","("&amp;Program!E$3&amp;")"),"")</f>
        <v/>
      </c>
      <c r="F104" s="29" t="str">
        <f>IF(F102&lt;&gt;"",IF(Program!F105&lt;&gt;"","("&amp;Program!F105&amp;")","("&amp;Program!F$3&amp;")"),"")</f>
        <v/>
      </c>
      <c r="G104" s="29" t="str">
        <f>IF(G102&lt;&gt;"",IF(Program!G105&lt;&gt;"","("&amp;Program!G105&amp;")","("&amp;Program!G$3&amp;")"),"")</f>
        <v/>
      </c>
      <c r="H104" s="29" t="str">
        <f>IF(H102&lt;&gt;"",IF(Program!H105&lt;&gt;"","("&amp;Program!H105&amp;")","("&amp;Program!H$3&amp;")"),"")</f>
        <v/>
      </c>
      <c r="I104" s="29" t="str">
        <f>IF(I102&lt;&gt;"",IF(Program!I105&lt;&gt;"","("&amp;Program!I105&amp;")","("&amp;Program!I$3&amp;")"),"")</f>
        <v/>
      </c>
      <c r="J104" s="29" t="str">
        <f>IF(J102&lt;&gt;"",IF(Program!J105&lt;&gt;"","("&amp;Program!J105&amp;")","("&amp;Program!J$3&amp;")"),"")</f>
        <v/>
      </c>
      <c r="K104" s="29" t="str">
        <f>IF(K102&lt;&gt;"",IF(Program!K105&lt;&gt;"","("&amp;Program!K105&amp;")","("&amp;Program!K$3&amp;")"),"")</f>
        <v/>
      </c>
      <c r="L104" s="29" t="str">
        <f>IF(L102&lt;&gt;"",IF(Program!L105&lt;&gt;"","("&amp;Program!L105&amp;")","("&amp;Program!L$3&amp;")"),"")</f>
        <v/>
      </c>
      <c r="M104" s="29" t="str">
        <f>IF(M102&lt;&gt;"",IF(Program!M105&lt;&gt;"","("&amp;Program!M105&amp;")","("&amp;Program!M$3&amp;")"),"")</f>
        <v/>
      </c>
      <c r="N104" s="29" t="str">
        <f>IF(N102&lt;&gt;"",IF(Program!N105&lt;&gt;"","("&amp;Program!N105&amp;")","("&amp;Program!N$3&amp;")"),"")</f>
        <v/>
      </c>
      <c r="O104" s="29" t="str">
        <f>IF(O102&lt;&gt;"",IF(Program!O105&lt;&gt;"","("&amp;Program!O105&amp;")","("&amp;Program!O$3&amp;")"),"")</f>
        <v/>
      </c>
      <c r="P104" s="29" t="str">
        <f>IF(P102&lt;&gt;"",IF(Program!P105&lt;&gt;"","("&amp;Program!P105&amp;")","("&amp;Program!P$3&amp;")"),"")</f>
        <v/>
      </c>
      <c r="Q104" s="29" t="str">
        <f>IF(Q102&lt;&gt;"",IF(Program!Q105&lt;&gt;"","("&amp;Program!Q105&amp;")","("&amp;Program!Q$3&amp;")"),"")</f>
        <v/>
      </c>
      <c r="R104" s="29" t="str">
        <f>IF(R102&lt;&gt;"",IF(Program!R105&lt;&gt;"","("&amp;Program!R105&amp;")","("&amp;Program!R$3&amp;")"),"")</f>
        <v/>
      </c>
      <c r="S104" s="29" t="str">
        <f>IF(S102&lt;&gt;"",IF(Program!S105&lt;&gt;"","("&amp;Program!S105&amp;")","("&amp;Program!S$3&amp;")"),"")</f>
        <v/>
      </c>
      <c r="T104" s="29" t="str">
        <f>IF(T102&lt;&gt;"",IF(Program!T105&lt;&gt;"","("&amp;Program!T105&amp;")","("&amp;Program!T$3&amp;")"),"")</f>
        <v/>
      </c>
      <c r="U104" s="29" t="str">
        <f>IF(U102&lt;&gt;"",IF(Program!U105&lt;&gt;"","("&amp;Program!U105&amp;")","("&amp;Program!U$3&amp;")"),"")</f>
        <v/>
      </c>
      <c r="V104" s="29" t="str">
        <f>IF(V102&lt;&gt;"",IF(Program!V105&lt;&gt;"","("&amp;Program!V105&amp;")","("&amp;Program!V$3&amp;")"),"")</f>
        <v/>
      </c>
      <c r="W104" s="29" t="str">
        <f>IF(W102&lt;&gt;"",IF(Program!W105&lt;&gt;"","("&amp;Program!W105&amp;")","("&amp;Program!W$3&amp;")"),"")</f>
        <v/>
      </c>
      <c r="X104" s="29" t="str">
        <f>IF(X102&lt;&gt;"",IF(Program!X105&lt;&gt;"","("&amp;Program!X105&amp;")","("&amp;Program!X$3&amp;")"),"")</f>
        <v/>
      </c>
      <c r="Y104" s="29" t="str">
        <f>IF(Y102&lt;&gt;"",IF(Program!Y105&lt;&gt;"","("&amp;Program!Y105&amp;")","("&amp;Program!Y$3&amp;")"),"")</f>
        <v/>
      </c>
      <c r="Z104" s="29" t="str">
        <f>IF(Z102&lt;&gt;"",IF(Program!Z105&lt;&gt;"","("&amp;Program!Z105&amp;")","("&amp;Program!Z$3&amp;")"),"")</f>
        <v/>
      </c>
      <c r="AA104" s="29" t="str">
        <f>IF(AA102&lt;&gt;"",IF(Program!AA105&lt;&gt;"","("&amp;Program!AA105&amp;")","("&amp;Program!AA$3&amp;")"),"")</f>
        <v/>
      </c>
      <c r="AB104" s="29" t="str">
        <f>IF(AB102&lt;&gt;"",IF(Program!AB105&lt;&gt;"","("&amp;Program!AB105&amp;")","("&amp;Program!AB$3&amp;")"),"")</f>
        <v/>
      </c>
      <c r="AC104" s="29" t="str">
        <f>IF(AC102&lt;&gt;"",IF(Program!AC105&lt;&gt;"","("&amp;Program!AC105&amp;")","("&amp;Program!AC$3&amp;")"),"")</f>
        <v/>
      </c>
      <c r="AD104" s="29" t="str">
        <f>IF(AD102&lt;&gt;"",IF(Program!AD105&lt;&gt;"","("&amp;Program!AD105&amp;")","("&amp;Program!AD$3&amp;")"),"")</f>
        <v/>
      </c>
      <c r="AE104" s="29" t="str">
        <f>IF(AE102&lt;&gt;"",IF(Program!AE105&lt;&gt;"","("&amp;Program!AE105&amp;")","("&amp;Program!AE$3&amp;")"),"")</f>
        <v/>
      </c>
      <c r="AF104" s="29" t="str">
        <f>IF(AF102&lt;&gt;"",IF(Program!AF105&lt;&gt;"","("&amp;Program!AF105&amp;")","("&amp;Program!AF$3&amp;")"),"")</f>
        <v/>
      </c>
      <c r="AG104" s="29" t="str">
        <f>IF(AG102&lt;&gt;"",IF(Program!AG105&lt;&gt;"","("&amp;Program!AG105&amp;")","("&amp;Program!AG$3&amp;")"),"")</f>
        <v/>
      </c>
      <c r="AH104" s="29" t="str">
        <f>IF(AH102&lt;&gt;"",IF(Program!AH105&lt;&gt;"","("&amp;Program!AH105&amp;")","("&amp;Program!AH$3&amp;")"),"")</f>
        <v/>
      </c>
      <c r="AI104" s="29" t="str">
        <f>IF(AI102&lt;&gt;"",IF(Program!AI105&lt;&gt;"","("&amp;Program!AI105&amp;")","("&amp;Program!AI$3&amp;")"),"")</f>
        <v/>
      </c>
      <c r="AJ104" s="29" t="str">
        <f>IF(AJ102&lt;&gt;"",IF(Program!AJ105&lt;&gt;"","("&amp;Program!AJ105&amp;")","("&amp;Program!AJ$3&amp;")"),"")</f>
        <v/>
      </c>
      <c r="AK104" s="29" t="str">
        <f>IF(AK102&lt;&gt;"",IF(Program!AK105&lt;&gt;"","("&amp;Program!AK105&amp;")","("&amp;Program!AK$3&amp;")"),"")</f>
        <v/>
      </c>
      <c r="AL104" s="29" t="str">
        <f>IF(AL102&lt;&gt;"",IF(Program!AL105&lt;&gt;"","("&amp;Program!AL105&amp;")","("&amp;Program!AL$3&amp;")"),"")</f>
        <v/>
      </c>
      <c r="AM104" s="29" t="str">
        <f>IF(AM102&lt;&gt;"",IF(Program!AM105&lt;&gt;"","("&amp;Program!AM105&amp;")","("&amp;Program!AM$3&amp;")"),"")</f>
        <v/>
      </c>
      <c r="AN104" s="29" t="str">
        <f>IF(AN102&lt;&gt;"",IF(Program!AN105&lt;&gt;"","("&amp;Program!AN105&amp;")","("&amp;Program!AN$3&amp;")"),"")</f>
        <v/>
      </c>
      <c r="AO104" s="29" t="str">
        <f>IF(AO102&lt;&gt;"",IF(Program!AO105&lt;&gt;"","("&amp;Program!AO105&amp;")","("&amp;Program!AO$3&amp;")"),"")</f>
        <v/>
      </c>
      <c r="AP104" s="29" t="str">
        <f>IF(AP102&lt;&gt;"",IF(Program!AP105&lt;&gt;"","("&amp;Program!AP105&amp;")","("&amp;Program!AP$3&amp;")"),"")</f>
        <v/>
      </c>
      <c r="AQ104" s="29" t="str">
        <f>IF(AQ102&lt;&gt;"",IF(Program!AQ105&lt;&gt;"","("&amp;Program!AQ105&amp;")","("&amp;Program!AQ$3&amp;")"),"")</f>
        <v/>
      </c>
      <c r="AR104" s="29" t="str">
        <f>IF(AR102&lt;&gt;"",IF(Program!AR105&lt;&gt;"","("&amp;Program!AR105&amp;")","("&amp;Program!AR$3&amp;")"),"")</f>
        <v/>
      </c>
      <c r="AS104" s="29" t="str">
        <f>IF(AS102&lt;&gt;"",IF(Program!AS105&lt;&gt;"","("&amp;Program!AS105&amp;")","("&amp;Program!AS$3&amp;")"),"")</f>
        <v/>
      </c>
      <c r="AT104" s="29" t="str">
        <f>IF(AT102&lt;&gt;"",IF(Program!AT105&lt;&gt;"","("&amp;Program!AT105&amp;")","("&amp;Program!AT$3&amp;")"),"")</f>
        <v/>
      </c>
      <c r="AU104" s="29" t="str">
        <f>IF(AU102&lt;&gt;"",IF(Program!AU105&lt;&gt;"","("&amp;Program!AU105&amp;")","("&amp;Program!AU$3&amp;")"),"")</f>
        <v/>
      </c>
      <c r="AV104" s="29" t="str">
        <f>IF(AV102&lt;&gt;"",IF(Program!AV105&lt;&gt;"","("&amp;Program!AV105&amp;")","("&amp;Program!AV$3&amp;")"),"")</f>
        <v/>
      </c>
      <c r="AW104" s="29" t="str">
        <f>IF(AW102&lt;&gt;"",IF(Program!AW105&lt;&gt;"","("&amp;Program!AW105&amp;")","("&amp;Program!AW$3&amp;")"),"")</f>
        <v/>
      </c>
      <c r="AX104" s="29" t="str">
        <f>IF(AX102&lt;&gt;"",IF(Program!AX105&lt;&gt;"","("&amp;Program!AX105&amp;")","("&amp;Program!AX$3&amp;")"),"")</f>
        <v/>
      </c>
      <c r="AY104" s="29" t="str">
        <f>IF(AY102&lt;&gt;"",IF(Program!AY105&lt;&gt;"","("&amp;Program!AY105&amp;")","("&amp;Program!AY$3&amp;")"),"")</f>
        <v/>
      </c>
      <c r="AZ104" s="29" t="str">
        <f>IF(AZ102&lt;&gt;"",IF(Program!AZ105&lt;&gt;"","("&amp;Program!AZ105&amp;")","("&amp;Program!AZ$3&amp;")"),"")</f>
        <v/>
      </c>
      <c r="BA104" s="29" t="str">
        <f>IF(BA102&lt;&gt;"",IF(Program!BA105&lt;&gt;"","("&amp;Program!BA105&amp;")","("&amp;Program!BA$3&amp;")"),"")</f>
        <v/>
      </c>
      <c r="BB104" s="29" t="str">
        <f>IF(BB102&lt;&gt;"",IF(Program!BB105&lt;&gt;"","("&amp;Program!BB105&amp;")","("&amp;Program!BB$3&amp;")"),"")</f>
        <v/>
      </c>
      <c r="BC104" s="29" t="str">
        <f>IF(BC102&lt;&gt;"",IF(Program!BC105&lt;&gt;"","("&amp;Program!BC105&amp;")","("&amp;Program!BC$3&amp;")"),"")</f>
        <v/>
      </c>
      <c r="BD104" s="29" t="str">
        <f>IF(BD102&lt;&gt;"",IF(Program!BD105&lt;&gt;"","("&amp;Program!BD105&amp;")","("&amp;Program!BD$3&amp;")"),"")</f>
        <v/>
      </c>
      <c r="BE104" s="29" t="str">
        <f>IF(BE102&lt;&gt;"",IF(Program!BE105&lt;&gt;"","("&amp;Program!BE105&amp;")","("&amp;Program!BE$3&amp;")"),"")</f>
        <v/>
      </c>
      <c r="BG104" t="str">
        <f t="shared" ref="BG104:BG105" si="152">CONCATENATE(AR104,AR106,AS104,AS106,AT104,AT106,AU104,AU106,AV104,AV106,AW104,AW106,AX104,AX106,AY104,AY106,AZ104,AZ106,BA104,BA106,BB104,BB106,BC104,BC106,BD104,BD106,BE104,BE106)</f>
        <v/>
      </c>
    </row>
    <row r="105" spans="1:59">
      <c r="A105" s="394"/>
      <c r="B105" s="5">
        <v>0.58333333333333304</v>
      </c>
      <c r="C105" s="6" t="str">
        <f t="shared" si="85"/>
        <v/>
      </c>
      <c r="D105" s="9" t="str">
        <f>IF(IFERROR(SEARCH(Kişisel!$A$1,Program!D107),FALSE),D$2&amp;"-"&amp;Program!D106&amp;"/ ","")</f>
        <v/>
      </c>
      <c r="E105" s="9" t="str">
        <f>IF(IFERROR(SEARCH(Kişisel!$A$1,Program!E107),FALSE),E$2&amp;"-"&amp;Program!E106&amp;"/ ","")</f>
        <v/>
      </c>
      <c r="F105" s="9" t="str">
        <f>IF(IFERROR(SEARCH(Kişisel!$A$1,Program!F107),FALSE),F$2&amp;"-"&amp;Program!F106&amp;"/ ","")</f>
        <v/>
      </c>
      <c r="G105" s="9" t="str">
        <f>IF(IFERROR(SEARCH(Kişisel!$A$1,Program!G107),FALSE),G$2&amp;"-"&amp;Program!G106&amp;"/ ","")</f>
        <v/>
      </c>
      <c r="H105" s="9" t="str">
        <f>IF(IFERROR(SEARCH(Kişisel!$A$1,Program!H107),FALSE),H$2&amp;"-"&amp;Program!H106&amp;"/ ","")</f>
        <v/>
      </c>
      <c r="I105" s="9" t="str">
        <f>IF(IFERROR(SEARCH(Kişisel!$A$1,Program!I107),FALSE),I$2&amp;"-"&amp;Program!I106&amp;"/ ","")</f>
        <v/>
      </c>
      <c r="J105" s="9" t="str">
        <f>IF(IFERROR(SEARCH(Kişisel!$A$1,Program!J107),FALSE),J$2&amp;"-"&amp;Program!J106&amp;"/ ","")</f>
        <v/>
      </c>
      <c r="K105" s="9" t="str">
        <f>IF(IFERROR(SEARCH(Kişisel!$A$1,Program!K107),FALSE),K$2&amp;"-"&amp;Program!K106&amp;"/ ","")</f>
        <v/>
      </c>
      <c r="L105" s="9" t="str">
        <f>IF(IFERROR(SEARCH(Kişisel!$A$1,Program!L107),FALSE),L$2&amp;"-"&amp;Program!L106&amp;"/ ","")</f>
        <v/>
      </c>
      <c r="M105" s="9" t="str">
        <f>IF(IFERROR(SEARCH(Kişisel!$A$1,Program!M107),FALSE),M$2&amp;"-"&amp;Program!M106&amp;"/ ","")</f>
        <v/>
      </c>
      <c r="N105" s="9" t="str">
        <f>IF(IFERROR(SEARCH(Kişisel!$A$1,Program!N107),FALSE),N$2&amp;"-"&amp;Program!N106&amp;"/ ","")</f>
        <v/>
      </c>
      <c r="O105" s="9" t="str">
        <f>IF(IFERROR(SEARCH(Kişisel!$A$1,Program!O107),FALSE),O$2&amp;"-"&amp;Program!O106&amp;"/ ","")</f>
        <v/>
      </c>
      <c r="P105" s="9" t="str">
        <f>IF(IFERROR(SEARCH(Kişisel!$A$1,Program!P107),FALSE),P$2&amp;"-"&amp;Program!P106&amp;"/ ","")</f>
        <v/>
      </c>
      <c r="Q105" s="9" t="str">
        <f>IF(IFERROR(SEARCH(Kişisel!$A$1,Program!Q107),FALSE),Q$2&amp;"-"&amp;Program!Q106&amp;"/ ","")</f>
        <v/>
      </c>
      <c r="R105" s="9" t="str">
        <f>IF(IFERROR(SEARCH(Kişisel!$A$1,Program!R107),FALSE),R$2&amp;"-"&amp;Program!R106&amp;"/ ","")</f>
        <v/>
      </c>
      <c r="S105" s="9" t="str">
        <f>IF(IFERROR(SEARCH(Kişisel!$A$1,Program!S107),FALSE),S$2&amp;"-"&amp;Program!S106&amp;"/ ","")</f>
        <v/>
      </c>
      <c r="T105" s="9" t="str">
        <f>IF(IFERROR(SEARCH(Kişisel!$A$1,Program!T107),FALSE),T$2&amp;"-"&amp;Program!T106&amp;"/ ","")</f>
        <v/>
      </c>
      <c r="U105" s="9" t="str">
        <f>IF(IFERROR(SEARCH(Kişisel!$A$1,Program!U107),FALSE),U$2&amp;"-"&amp;Program!U106&amp;"/ ","")</f>
        <v/>
      </c>
      <c r="V105" s="9" t="str">
        <f>IF(IFERROR(SEARCH(Kişisel!$A$1,Program!V107),FALSE),V$2&amp;"-"&amp;Program!V106&amp;"/ ","")</f>
        <v/>
      </c>
      <c r="W105" s="9" t="str">
        <f>IF(IFERROR(SEARCH(Kişisel!$A$1,Program!W107),FALSE),W$2&amp;"-"&amp;Program!W106&amp;"/ ","")</f>
        <v/>
      </c>
      <c r="X105" s="9" t="str">
        <f>IF(IFERROR(SEARCH(Kişisel!$A$1,Program!X107),FALSE),X$2&amp;"-"&amp;Program!X106&amp;"/ ","")</f>
        <v/>
      </c>
      <c r="Y105" s="9" t="str">
        <f>IF(IFERROR(SEARCH(Kişisel!$A$1,Program!Y107),FALSE),Y$2&amp;"-"&amp;Program!Y106&amp;"/ ","")</f>
        <v/>
      </c>
      <c r="Z105" s="9" t="str">
        <f>IF(IFERROR(SEARCH(Kişisel!$A$1,Program!Z107),FALSE),Z$2&amp;"-"&amp;Program!Z106&amp;"/ ","")</f>
        <v/>
      </c>
      <c r="AA105" s="9" t="str">
        <f>IF(IFERROR(SEARCH(Kişisel!$A$1,Program!AA107),FALSE),AA$2&amp;"-"&amp;Program!AA106&amp;"/ ","")</f>
        <v/>
      </c>
      <c r="AB105" s="9" t="str">
        <f>IF(IFERROR(SEARCH(Kişisel!$A$1,Program!AB107),FALSE),AB$2&amp;"-"&amp;Program!AB106&amp;"/ ","")</f>
        <v/>
      </c>
      <c r="AC105" s="9" t="str">
        <f>IF(IFERROR(SEARCH(Kişisel!$A$1,Program!AC107),FALSE),AC$2&amp;"-"&amp;Program!AC106&amp;"/ ","")</f>
        <v/>
      </c>
      <c r="AD105" s="9" t="str">
        <f>IF(IFERROR(SEARCH(Kişisel!$A$1,Program!AD107),FALSE),AD$2&amp;"-"&amp;Program!AD106&amp;"/ ","")</f>
        <v/>
      </c>
      <c r="AE105" s="9" t="str">
        <f>IF(IFERROR(SEARCH(Kişisel!$A$1,Program!AE107),FALSE),AE$2&amp;"-"&amp;Program!AE106&amp;"/ ","")</f>
        <v/>
      </c>
      <c r="AF105" s="9" t="str">
        <f>IF(IFERROR(SEARCH(Kişisel!$A$1,Program!AF107),FALSE),AF$2&amp;"-"&amp;Program!AF106&amp;"/ ","")</f>
        <v/>
      </c>
      <c r="AG105" s="9" t="str">
        <f>IF(IFERROR(SEARCH(Kişisel!$A$1,Program!AG107),FALSE),AG$2&amp;"-"&amp;Program!AG106&amp;"/ ","")</f>
        <v/>
      </c>
      <c r="AH105" s="9" t="str">
        <f>IF(IFERROR(SEARCH(Kişisel!$A$1,Program!AH107),FALSE),AH$2&amp;"-"&amp;Program!AH106&amp;"/ ","")</f>
        <v/>
      </c>
      <c r="AI105" s="9" t="str">
        <f>IF(IFERROR(SEARCH(Kişisel!$A$1,Program!AI107),FALSE),AI$2&amp;"-"&amp;Program!AI106&amp;"/ ","")</f>
        <v/>
      </c>
      <c r="AJ105" s="9" t="str">
        <f>IF(IFERROR(SEARCH(Kişisel!$A$1,Program!AJ107),FALSE),AJ$2&amp;"-"&amp;Program!AJ106&amp;"/ ","")</f>
        <v/>
      </c>
      <c r="AK105" s="9" t="str">
        <f>IF(IFERROR(SEARCH(Kişisel!$A$1,Program!AK107),FALSE),AK$2&amp;"-"&amp;Program!AK106&amp;"/ ","")</f>
        <v/>
      </c>
      <c r="AL105" s="9" t="str">
        <f>IF(IFERROR(SEARCH(Kişisel!$A$1,Program!AL107),FALSE),AL$2&amp;"-"&amp;Program!AL106&amp;"/ ","")</f>
        <v/>
      </c>
      <c r="AM105" s="9" t="str">
        <f>IF(IFERROR(SEARCH(Kişisel!$A$1,Program!AM107),FALSE),AM$2&amp;"-"&amp;Program!AM106&amp;"/ ","")</f>
        <v/>
      </c>
      <c r="AN105" s="9" t="str">
        <f>IF(IFERROR(SEARCH(Kişisel!$A$1,Program!AN107),FALSE),AN$2&amp;"-"&amp;Program!AN106&amp;"/ ","")</f>
        <v/>
      </c>
      <c r="AO105" s="9" t="str">
        <f>IF(IFERROR(SEARCH(Kişisel!$A$1,Program!AO107),FALSE),AO$2&amp;"-"&amp;Program!AO106&amp;"/ ","")</f>
        <v/>
      </c>
      <c r="AP105" s="9" t="str">
        <f>IF(IFERROR(SEARCH(Kişisel!$A$1,Program!AP107),FALSE),AP$2&amp;"-"&amp;Program!AP106&amp;"/ ","")</f>
        <v/>
      </c>
      <c r="AQ105" s="9" t="str">
        <f>IF(IFERROR(SEARCH(Kişisel!$A$1,Program!AQ107),FALSE),AQ$2&amp;"-"&amp;Program!AQ106&amp;"/ ","")</f>
        <v/>
      </c>
      <c r="AR105" s="9" t="str">
        <f>IF(IFERROR(SEARCH(Kişisel!$A$1,Program!AR107),FALSE),AR$2&amp;"-"&amp;Program!AR106&amp;"/ ","")</f>
        <v/>
      </c>
      <c r="AS105" s="9" t="str">
        <f>IF(IFERROR(SEARCH(Kişisel!$A$1,Program!AS107),FALSE),AS$2&amp;"-"&amp;Program!AS106&amp;"/ ","")</f>
        <v/>
      </c>
      <c r="AT105" s="9" t="str">
        <f>IF(IFERROR(SEARCH(Kişisel!$A$1,Program!AT107),FALSE),AT$2&amp;"-"&amp;Program!AT106&amp;"/ ","")</f>
        <v/>
      </c>
      <c r="AU105" s="9" t="str">
        <f>IF(IFERROR(SEARCH(Kişisel!$A$1,Program!AU107),FALSE),AU$2&amp;"-"&amp;Program!AU106&amp;"/ ","")</f>
        <v/>
      </c>
      <c r="AV105" s="9" t="str">
        <f>IF(IFERROR(SEARCH(Kişisel!$A$1,Program!AV107),FALSE),AV$2&amp;"-"&amp;Program!AV106&amp;"/ ","")</f>
        <v/>
      </c>
      <c r="AW105" s="9" t="str">
        <f>IF(IFERROR(SEARCH(Kişisel!$A$1,Program!AW107),FALSE),AW$2&amp;"-"&amp;Program!AW106&amp;"/ ","")</f>
        <v/>
      </c>
      <c r="AX105" s="9" t="str">
        <f>IF(IFERROR(SEARCH(Kişisel!$A$1,Program!AX107),FALSE),AX$2&amp;"-"&amp;Program!AX106&amp;"/ ","")</f>
        <v/>
      </c>
      <c r="AY105" s="9" t="str">
        <f>IF(IFERROR(SEARCH(Kişisel!$A$1,Program!AY107),FALSE),AY$2&amp;"-"&amp;Program!AY106&amp;"/ ","")</f>
        <v/>
      </c>
      <c r="AZ105" s="9" t="str">
        <f>IF(IFERROR(SEARCH(Kişisel!$A$1,Program!AZ107),FALSE),AZ$2&amp;"-"&amp;Program!AZ106&amp;"/ ","")</f>
        <v/>
      </c>
      <c r="BA105" s="9" t="str">
        <f>IF(IFERROR(SEARCH(Kişisel!$A$1,Program!BA107),FALSE),BA$2&amp;"-"&amp;Program!BA106&amp;"/ ","")</f>
        <v/>
      </c>
      <c r="BB105" s="9" t="str">
        <f>IF(IFERROR(SEARCH(Kişisel!$A$1,Program!BB107),FALSE),BB$2&amp;"-"&amp;Program!BB106&amp;"/ ","")</f>
        <v/>
      </c>
      <c r="BC105" s="9" t="str">
        <f>IF(IFERROR(SEARCH(Kişisel!$A$1,Program!BC107),FALSE),BC$2&amp;"-"&amp;Program!BC106&amp;"/ ","")</f>
        <v/>
      </c>
      <c r="BD105" s="9" t="str">
        <f>IF(IFERROR(SEARCH(Kişisel!$A$1,Program!BD107),FALSE),BD$2&amp;"-"&amp;Program!BD106&amp;"/ ","")</f>
        <v/>
      </c>
      <c r="BE105" s="9" t="str">
        <f>IF(IFERROR(SEARCH(Kişisel!$A$1,Program!BE107),FALSE),BE$2&amp;"-"&amp;Program!BE106&amp;"/ ","")</f>
        <v/>
      </c>
      <c r="BF105" t="str">
        <f t="shared" ref="BF105" si="153">CONCATENATE(D105,D107,E105,E107,F105,F107,G105,G107,H105,H107,I105,I107,J105,J107,K105,K107,L105,L107,M105,M107,N105,N107,O105,O107,P105,P107,Q105,Q107,R105,R107,S105,S107,T105,T107,U105,U107,V105,V107,W105,W107,X105,X107,Y105,Y107,Z105,Z107,AA105,AA107,AB105,AB107,AC105,AC107,AD105,AD107,AE105,AE107,AF105,AF107,AG105,AG107,AH105,AH107,AI105,AI107,AJ105,AJ107,AK105,AK107,AL105,AL107,AM105,AM107,AN105,AN107,AO105,AO107,AP105,AP107,AQ105,AQ107)</f>
        <v/>
      </c>
      <c r="BG105" t="str">
        <f t="shared" si="152"/>
        <v/>
      </c>
    </row>
    <row r="106" spans="1:59">
      <c r="A106" s="394"/>
      <c r="B106" s="5"/>
      <c r="C106" s="6" t="str">
        <f t="shared" si="85"/>
        <v/>
      </c>
      <c r="D106" t="str">
        <f>IF(AND(Program!D106&lt;&gt;"",OR(Kişisel!$C$1=Program!D108,AND(Program!D108="",Program!D$3=Kişisel!$C$1))),CONCATENATE(D$2,"-",Program!D106," "),"")</f>
        <v/>
      </c>
      <c r="E106" t="str">
        <f>IF(AND(Program!E106&lt;&gt;"",OR(Kişisel!$C$1=Program!E108,AND(Program!E108="",Program!E$3=Kişisel!$C$1))),CONCATENATE(E$2,"-",Program!E106," "),"")</f>
        <v/>
      </c>
      <c r="F106" t="str">
        <f>IF(AND(Program!F106&lt;&gt;"",OR(Kişisel!$C$1=Program!F108,AND(Program!F108="",Program!F$3=Kişisel!$C$1))),CONCATENATE(F$2,"-",Program!F106," "),"")</f>
        <v/>
      </c>
      <c r="G106" t="str">
        <f>IF(AND(Program!G106&lt;&gt;"",OR(Kişisel!$C$1=Program!G108,AND(Program!G108="",Program!G$3=Kişisel!$C$1))),CONCATENATE(G$2,"-",Program!G106," "),"")</f>
        <v/>
      </c>
      <c r="H106" t="str">
        <f>IF(AND(Program!H106&lt;&gt;"",OR(Kişisel!$C$1=Program!H108,AND(Program!H108="",Program!H$3=Kişisel!$C$1))),CONCATENATE(H$2,"-",Program!H106," "),"")</f>
        <v/>
      </c>
      <c r="I106" t="str">
        <f>IF(AND(Program!I106&lt;&gt;"",OR(Kişisel!$C$1=Program!I108,AND(Program!I108="",Program!I$3=Kişisel!$C$1))),CONCATENATE(I$2,"-",Program!I106," "),"")</f>
        <v/>
      </c>
      <c r="J106" t="str">
        <f>IF(AND(Program!J106&lt;&gt;"",OR(Kişisel!$C$1=Program!J108,AND(Program!J108="",Program!J$3=Kişisel!$C$1))),CONCATENATE(J$2,"-",Program!J106," "),"")</f>
        <v/>
      </c>
      <c r="K106" t="str">
        <f>IF(AND(Program!K106&lt;&gt;"",OR(Kişisel!$C$1=Program!K108,AND(Program!K108="",Program!K$3=Kişisel!$C$1))),CONCATENATE(K$2,"-",Program!K106," "),"")</f>
        <v/>
      </c>
      <c r="L106" t="str">
        <f>IF(AND(Program!L106&lt;&gt;"",OR(Kişisel!$C$1=Program!L108,AND(Program!L108="",Program!L$3=Kişisel!$C$1))),CONCATENATE(L$2,"-",Program!L106," "),"")</f>
        <v/>
      </c>
      <c r="M106" t="str">
        <f>IF(AND(Program!M106&lt;&gt;"",OR(Kişisel!$C$1=Program!M108,AND(Program!M108="",Program!M$3=Kişisel!$C$1))),CONCATENATE(M$2,"-",Program!M106," "),"")</f>
        <v/>
      </c>
      <c r="N106" t="str">
        <f>IF(AND(Program!N106&lt;&gt;"",OR(Kişisel!$C$1=Program!N108,AND(Program!N108="",Program!N$3=Kişisel!$C$1))),CONCATENATE(N$2,"-",Program!N106," "),"")</f>
        <v/>
      </c>
      <c r="O106" t="str">
        <f>IF(AND(Program!O106&lt;&gt;"",OR(Kişisel!$C$1=Program!O108,AND(Program!O108="",Program!O$3=Kişisel!$C$1))),CONCATENATE(O$2,"-",Program!O106," "),"")</f>
        <v/>
      </c>
      <c r="P106" t="str">
        <f>IF(AND(Program!P106&lt;&gt;"",OR(Kişisel!$C$1=Program!P108,AND(Program!P108="",Program!P$3=Kişisel!$C$1))),CONCATENATE(P$2,"-",Program!P106," "),"")</f>
        <v/>
      </c>
      <c r="Q106" t="str">
        <f>IF(AND(Program!Q106&lt;&gt;"",OR(Kişisel!$C$1=Program!Q108,AND(Program!Q108="",Program!Q$3=Kişisel!$C$1))),CONCATENATE(Q$2,"-",Program!Q106," "),"")</f>
        <v/>
      </c>
      <c r="R106" t="str">
        <f>IF(AND(Program!R106&lt;&gt;"",OR(Kişisel!$C$1=Program!R108,AND(Program!R108="",Program!R$3=Kişisel!$C$1))),CONCATENATE(R$2,"-",Program!R106," "),"")</f>
        <v/>
      </c>
      <c r="S106" t="str">
        <f>IF(AND(Program!S106&lt;&gt;"",OR(Kişisel!$C$1=Program!S108,AND(Program!S108="",Program!S$3=Kişisel!$C$1))),CONCATENATE(S$2,"-",Program!S106," "),"")</f>
        <v/>
      </c>
      <c r="T106" t="str">
        <f>IF(AND(Program!T106&lt;&gt;"",OR(Kişisel!$C$1=Program!T108,AND(Program!T108="",Program!T$3=Kişisel!$C$1))),CONCATENATE(T$2,"-",Program!T106," "),"")</f>
        <v/>
      </c>
      <c r="U106" t="str">
        <f>IF(AND(Program!U106&lt;&gt;"",OR(Kişisel!$C$1=Program!U108,AND(Program!U108="",Program!U$3=Kişisel!$C$1))),CONCATENATE(U$2,"-",Program!U106," "),"")</f>
        <v/>
      </c>
      <c r="V106" t="str">
        <f>IF(AND(Program!V106&lt;&gt;"",OR(Kişisel!$C$1=Program!V108,AND(Program!V108="",Program!V$3=Kişisel!$C$1))),CONCATENATE(V$2,"-",Program!V106," "),"")</f>
        <v/>
      </c>
      <c r="W106" t="str">
        <f>IF(AND(Program!W106&lt;&gt;"",OR(Kişisel!$C$1=Program!W108,AND(Program!W108="",Program!W$3=Kişisel!$C$1))),CONCATENATE(W$2,"-",Program!W106," "),"")</f>
        <v/>
      </c>
      <c r="X106" t="str">
        <f>IF(AND(Program!X106&lt;&gt;"",OR(Kişisel!$C$1=Program!X108,AND(Program!X108="",Program!X$3=Kişisel!$C$1))),CONCATENATE(X$2,"-",Program!X106," "),"")</f>
        <v/>
      </c>
      <c r="Y106" t="str">
        <f>IF(AND(Program!Y106&lt;&gt;"",OR(Kişisel!$C$1=Program!Y108,AND(Program!Y108="",Program!Y$3=Kişisel!$C$1))),CONCATENATE(Y$2,"-",Program!Y106," "),"")</f>
        <v/>
      </c>
      <c r="Z106" t="str">
        <f>IF(AND(Program!Z106&lt;&gt;"",OR(Kişisel!$C$1=Program!Z108,AND(Program!Z108="",Program!Z$3=Kişisel!$C$1))),CONCATENATE(Z$2,"-",Program!Z106," "),"")</f>
        <v/>
      </c>
      <c r="AA106" t="str">
        <f>IF(AND(Program!AA106&lt;&gt;"",OR(Kişisel!$C$1=Program!AA108,AND(Program!AA108="",Program!AA$3=Kişisel!$C$1))),CONCATENATE(AA$2,"-",Program!AA106," "),"")</f>
        <v/>
      </c>
      <c r="AB106" t="str">
        <f>IF(AND(Program!AB106&lt;&gt;"",OR(Kişisel!$C$1=Program!AB108,AND(Program!AB108="",Program!AB$3=Kişisel!$C$1))),CONCATENATE(AB$2,"-",Program!AB106," "),"")</f>
        <v/>
      </c>
      <c r="AC106" t="str">
        <f>IF(AND(Program!AC106&lt;&gt;"",OR(Kişisel!$C$1=Program!AC108,AND(Program!AC108="",Program!AC$3=Kişisel!$C$1))),CONCATENATE(AC$2,"-",Program!AC106," "),"")</f>
        <v/>
      </c>
      <c r="AD106" t="str">
        <f>IF(AND(Program!AD106&lt;&gt;"",OR(Kişisel!$C$1=Program!AD108,AND(Program!AD108="",Program!AD$3=Kişisel!$C$1))),CONCATENATE(AD$2,"-",Program!AD106," "),"")</f>
        <v/>
      </c>
      <c r="AE106" t="str">
        <f>IF(AND(Program!AE106&lt;&gt;"",OR(Kişisel!$C$1=Program!AE108,AND(Program!AE108="",Program!AE$3=Kişisel!$C$1))),CONCATENATE(AE$2,"-",Program!AE106," "),"")</f>
        <v/>
      </c>
      <c r="AF106" t="str">
        <f>IF(AND(Program!AF106&lt;&gt;"",OR(Kişisel!$C$1=Program!AF108,AND(Program!AF108="",Program!AF$3=Kişisel!$C$1))),CONCATENATE(AF$2,"-",Program!AF106," "),"")</f>
        <v/>
      </c>
      <c r="AG106" t="str">
        <f>IF(AND(Program!AG106&lt;&gt;"",OR(Kişisel!$C$1=Program!AG108,AND(Program!AG108="",Program!AG$3=Kişisel!$C$1))),CONCATENATE(AG$2,"-",Program!AG106," "),"")</f>
        <v/>
      </c>
      <c r="AH106" t="str">
        <f>IF(AND(Program!AH106&lt;&gt;"",OR(Kişisel!$C$1=Program!AH108,AND(Program!AH108="",Program!AH$3=Kişisel!$C$1))),CONCATENATE(AH$2,"-",Program!AH106," "),"")</f>
        <v/>
      </c>
      <c r="AI106" t="str">
        <f>IF(AND(Program!AI106&lt;&gt;"",OR(Kişisel!$C$1=Program!AI108,AND(Program!AI108="",Program!AI$3=Kişisel!$C$1))),CONCATENATE(AI$2,"-",Program!AI106," "),"")</f>
        <v/>
      </c>
      <c r="AJ106" t="str">
        <f>IF(AND(Program!AJ106&lt;&gt;"",OR(Kişisel!$C$1=Program!AJ108,AND(Program!AJ108="",Program!AJ$3=Kişisel!$C$1))),CONCATENATE(AJ$2,"-",Program!AJ106," "),"")</f>
        <v/>
      </c>
      <c r="AK106" t="str">
        <f>IF(AND(Program!AK106&lt;&gt;"",OR(Kişisel!$C$1=Program!AK108,AND(Program!AK108="",Program!AK$3=Kişisel!$C$1))),CONCATENATE(AK$2,"-",Program!AK106," "),"")</f>
        <v/>
      </c>
      <c r="AL106" t="str">
        <f>IF(AND(Program!AL106&lt;&gt;"",OR(Kişisel!$C$1=Program!AL108,AND(Program!AL108="",Program!AL$3=Kişisel!$C$1))),CONCATENATE(AL$2,"-",Program!AL106," "),"")</f>
        <v/>
      </c>
      <c r="AM106" t="str">
        <f>IF(AND(Program!AM106&lt;&gt;"",OR(Kişisel!$C$1=Program!AM108,AND(Program!AM108="",Program!AM$3=Kişisel!$C$1))),CONCATENATE(AM$2,"-",Program!AM106," "),"")</f>
        <v/>
      </c>
      <c r="AN106" t="str">
        <f>IF(AND(Program!AN106&lt;&gt;"",OR(Kişisel!$C$1=Program!AN108,AND(Program!AN108="",Program!AN$3=Kişisel!$C$1))),CONCATENATE(AN$2,"-",Program!AN106," "),"")</f>
        <v/>
      </c>
      <c r="AO106" t="str">
        <f>IF(AND(Program!AO106&lt;&gt;"",OR(Kişisel!$C$1=Program!AO108,AND(Program!AO108="",Program!AO$3=Kişisel!$C$1))),CONCATENATE(AO$2,"-",Program!AO106," "),"")</f>
        <v/>
      </c>
      <c r="AP106" t="str">
        <f>IF(AND(Program!AP106&lt;&gt;"",OR(Kişisel!$C$1=Program!AP108,AND(Program!AP108="",Program!AP$3=Kişisel!$C$1))),CONCATENATE(AP$2,"-",Program!AP106," "),"")</f>
        <v/>
      </c>
      <c r="AQ106" t="str">
        <f>IF(AND(Program!AQ106&lt;&gt;"",OR(Kişisel!$C$1=Program!AQ108,AND(Program!AQ108="",Program!AQ$3=Kişisel!$C$1))),CONCATENATE(AQ$2,"-",Program!AQ106," "),"")</f>
        <v/>
      </c>
      <c r="AR106" t="str">
        <f>IF(AND(Program!AR106&lt;&gt;"",OR(Kişisel!$C$1=Program!AR108,AND(Program!AR108="",Program!AR$3=Kişisel!$C$1))),CONCATENATE(AR$2,"-",Program!AR106," "),"")</f>
        <v/>
      </c>
      <c r="AS106" t="str">
        <f>IF(AND(Program!AS106&lt;&gt;"",OR(Kişisel!$C$1=Program!AS108,AND(Program!AS108="",Program!AS$3=Kişisel!$C$1))),CONCATENATE(AS$2,"-",Program!AS106," "),"")</f>
        <v/>
      </c>
      <c r="AT106" t="str">
        <f>IF(AND(Program!AT106&lt;&gt;"",OR(Kişisel!$C$1=Program!AT108,AND(Program!AT108="",Program!AT$3=Kişisel!$C$1))),CONCATENATE(AT$2,"-",Program!AT106," "),"")</f>
        <v/>
      </c>
      <c r="AU106" t="str">
        <f>IF(AND(Program!AU106&lt;&gt;"",OR(Kişisel!$C$1=Program!AU108,AND(Program!AU108="",Program!AU$3=Kişisel!$C$1))),CONCATENATE(AU$2,"-",Program!AU106," "),"")</f>
        <v/>
      </c>
      <c r="AV106" t="str">
        <f>IF(AND(Program!AV106&lt;&gt;"",OR(Kişisel!$C$1=Program!AV108,AND(Program!AV108="",Program!AV$3=Kişisel!$C$1))),CONCATENATE(AV$2,"-",Program!AV106," "),"")</f>
        <v/>
      </c>
      <c r="AW106" t="str">
        <f>IF(AND(Program!AW106&lt;&gt;"",OR(Kişisel!$C$1=Program!AW108,AND(Program!AW108="",Program!AW$3=Kişisel!$C$1))),CONCATENATE(AW$2,"-",Program!AW106," "),"")</f>
        <v/>
      </c>
      <c r="AX106" t="str">
        <f>IF(AND(Program!AX106&lt;&gt;"",OR(Kişisel!$C$1=Program!AX108,AND(Program!AX108="",Program!AX$3=Kişisel!$C$1))),CONCATENATE(AX$2,"-",Program!AX106," "),"")</f>
        <v/>
      </c>
      <c r="AY106" t="str">
        <f>IF(AND(Program!AY106&lt;&gt;"",OR(Kişisel!$C$1=Program!AY108,AND(Program!AY108="",Program!AY$3=Kişisel!$C$1))),CONCATENATE(AY$2,"-",Program!AY106," "),"")</f>
        <v/>
      </c>
      <c r="AZ106" t="str">
        <f>IF(AND(Program!AZ106&lt;&gt;"",OR(Kişisel!$C$1=Program!AZ108,AND(Program!AZ108="",Program!AZ$3=Kişisel!$C$1))),CONCATENATE(AZ$2,"-",Program!AZ106," "),"")</f>
        <v/>
      </c>
      <c r="BA106" t="str">
        <f>IF(AND(Program!BA106&lt;&gt;"",OR(Kişisel!$C$1=Program!BA108,AND(Program!BA108="",Program!BA$3=Kişisel!$C$1))),CONCATENATE(BA$2,"-",Program!BA106," "),"")</f>
        <v/>
      </c>
      <c r="BB106" t="str">
        <f>IF(AND(Program!BB106&lt;&gt;"",OR(Kişisel!$C$1=Program!BB108,AND(Program!BB108="",Program!BB$3=Kişisel!$C$1))),CONCATENATE(BB$2,"-",Program!BB106," "),"")</f>
        <v/>
      </c>
      <c r="BC106" t="str">
        <f>IF(AND(Program!BC106&lt;&gt;"",OR(Kişisel!$C$1=Program!BC108,AND(Program!BC108="",Program!BC$3=Kişisel!$C$1))),CONCATENATE(BC$2,"-",Program!BC106," "),"")</f>
        <v/>
      </c>
      <c r="BD106" t="str">
        <f>IF(AND(Program!BD106&lt;&gt;"",OR(Kişisel!$C$1=Program!BD108,AND(Program!BD108="",Program!BD$3=Kişisel!$C$1))),CONCATENATE(BD$2,"-",Program!BD106," "),"")</f>
        <v/>
      </c>
      <c r="BE106" t="str">
        <f>IF(AND(Program!BE106&lt;&gt;"",OR(Kişisel!$C$1=Program!BE108,AND(Program!BE108="",Program!BE$3=Kişisel!$C$1))),CONCATENATE(BE$2,"-",Program!BE106," "),"")</f>
        <v/>
      </c>
      <c r="BF106" t="str">
        <f t="shared" ref="BF106" si="154">CONCATENATE(D106,E106,F106,G106,H106,I106,J106,K106,L106,M106,N106,O106,P106,Q106,R106,S106,T106,U106,V106,W106,X106,Y106,Z106,AA106,AB106,AC106,AD106,AE106,AF106,AG106,AH106,AI106,AJ106,AK106,AL106,AM106,AN106,AO106,AP106,AQ106,)</f>
        <v/>
      </c>
      <c r="BG106" t="str">
        <f t="shared" ref="BG106" si="155">CONCATENATE(AR106,AS106,AT106,AU106,AV106,AW106,AX106,AY106,AZ106,BA106,BB106,BC106,BD106,BE106,)</f>
        <v/>
      </c>
    </row>
    <row r="107" spans="1:59">
      <c r="A107" s="394"/>
      <c r="B107" s="5"/>
      <c r="D107" s="29" t="str">
        <f>IF(D105&lt;&gt;"",IF(Program!D108&lt;&gt;"","("&amp;Program!D108&amp;")","("&amp;Program!D$3&amp;")"),"")</f>
        <v/>
      </c>
      <c r="E107" s="29" t="str">
        <f>IF(E105&lt;&gt;"",IF(Program!E108&lt;&gt;"","("&amp;Program!E108&amp;")","("&amp;Program!E$3&amp;")"),"")</f>
        <v/>
      </c>
      <c r="F107" s="29" t="str">
        <f>IF(F105&lt;&gt;"",IF(Program!F108&lt;&gt;"","("&amp;Program!F108&amp;")","("&amp;Program!F$3&amp;")"),"")</f>
        <v/>
      </c>
      <c r="G107" s="29" t="str">
        <f>IF(G105&lt;&gt;"",IF(Program!G108&lt;&gt;"","("&amp;Program!G108&amp;")","("&amp;Program!G$3&amp;")"),"")</f>
        <v/>
      </c>
      <c r="H107" s="29" t="str">
        <f>IF(H105&lt;&gt;"",IF(Program!H108&lt;&gt;"","("&amp;Program!H108&amp;")","("&amp;Program!H$3&amp;")"),"")</f>
        <v/>
      </c>
      <c r="I107" s="29" t="str">
        <f>IF(I105&lt;&gt;"",IF(Program!I108&lt;&gt;"","("&amp;Program!I108&amp;")","("&amp;Program!I$3&amp;")"),"")</f>
        <v/>
      </c>
      <c r="J107" s="29" t="str">
        <f>IF(J105&lt;&gt;"",IF(Program!J108&lt;&gt;"","("&amp;Program!J108&amp;")","("&amp;Program!J$3&amp;")"),"")</f>
        <v/>
      </c>
      <c r="K107" s="29" t="str">
        <f>IF(K105&lt;&gt;"",IF(Program!K108&lt;&gt;"","("&amp;Program!K108&amp;")","("&amp;Program!K$3&amp;")"),"")</f>
        <v/>
      </c>
      <c r="L107" s="29" t="str">
        <f>IF(L105&lt;&gt;"",IF(Program!L108&lt;&gt;"","("&amp;Program!L108&amp;")","("&amp;Program!L$3&amp;")"),"")</f>
        <v/>
      </c>
      <c r="M107" s="29" t="str">
        <f>IF(M105&lt;&gt;"",IF(Program!M108&lt;&gt;"","("&amp;Program!M108&amp;")","("&amp;Program!M$3&amp;")"),"")</f>
        <v/>
      </c>
      <c r="N107" s="29" t="str">
        <f>IF(N105&lt;&gt;"",IF(Program!N108&lt;&gt;"","("&amp;Program!N108&amp;")","("&amp;Program!N$3&amp;")"),"")</f>
        <v/>
      </c>
      <c r="O107" s="29" t="str">
        <f>IF(O105&lt;&gt;"",IF(Program!O108&lt;&gt;"","("&amp;Program!O108&amp;")","("&amp;Program!O$3&amp;")"),"")</f>
        <v/>
      </c>
      <c r="P107" s="29" t="str">
        <f>IF(P105&lt;&gt;"",IF(Program!P108&lt;&gt;"","("&amp;Program!P108&amp;")","("&amp;Program!P$3&amp;")"),"")</f>
        <v/>
      </c>
      <c r="Q107" s="29" t="str">
        <f>IF(Q105&lt;&gt;"",IF(Program!Q108&lt;&gt;"","("&amp;Program!Q108&amp;")","("&amp;Program!Q$3&amp;")"),"")</f>
        <v/>
      </c>
      <c r="R107" s="29" t="str">
        <f>IF(R105&lt;&gt;"",IF(Program!R108&lt;&gt;"","("&amp;Program!R108&amp;")","("&amp;Program!R$3&amp;")"),"")</f>
        <v/>
      </c>
      <c r="S107" s="29" t="str">
        <f>IF(S105&lt;&gt;"",IF(Program!S108&lt;&gt;"","("&amp;Program!S108&amp;")","("&amp;Program!S$3&amp;")"),"")</f>
        <v/>
      </c>
      <c r="T107" s="29" t="str">
        <f>IF(T105&lt;&gt;"",IF(Program!T108&lt;&gt;"","("&amp;Program!T108&amp;")","("&amp;Program!T$3&amp;")"),"")</f>
        <v/>
      </c>
      <c r="U107" s="29" t="str">
        <f>IF(U105&lt;&gt;"",IF(Program!U108&lt;&gt;"","("&amp;Program!U108&amp;")","("&amp;Program!U$3&amp;")"),"")</f>
        <v/>
      </c>
      <c r="V107" s="29" t="str">
        <f>IF(V105&lt;&gt;"",IF(Program!V108&lt;&gt;"","("&amp;Program!V108&amp;")","("&amp;Program!V$3&amp;")"),"")</f>
        <v/>
      </c>
      <c r="W107" s="29" t="str">
        <f>IF(W105&lt;&gt;"",IF(Program!W108&lt;&gt;"","("&amp;Program!W108&amp;")","("&amp;Program!W$3&amp;")"),"")</f>
        <v/>
      </c>
      <c r="X107" s="29" t="str">
        <f>IF(X105&lt;&gt;"",IF(Program!X108&lt;&gt;"","("&amp;Program!X108&amp;")","("&amp;Program!X$3&amp;")"),"")</f>
        <v/>
      </c>
      <c r="Y107" s="29" t="str">
        <f>IF(Y105&lt;&gt;"",IF(Program!Y108&lt;&gt;"","("&amp;Program!Y108&amp;")","("&amp;Program!Y$3&amp;")"),"")</f>
        <v/>
      </c>
      <c r="Z107" s="29" t="str">
        <f>IF(Z105&lt;&gt;"",IF(Program!Z108&lt;&gt;"","("&amp;Program!Z108&amp;")","("&amp;Program!Z$3&amp;")"),"")</f>
        <v/>
      </c>
      <c r="AA107" s="29" t="str">
        <f>IF(AA105&lt;&gt;"",IF(Program!AA108&lt;&gt;"","("&amp;Program!AA108&amp;")","("&amp;Program!AA$3&amp;")"),"")</f>
        <v/>
      </c>
      <c r="AB107" s="29" t="str">
        <f>IF(AB105&lt;&gt;"",IF(Program!AB108&lt;&gt;"","("&amp;Program!AB108&amp;")","("&amp;Program!AB$3&amp;")"),"")</f>
        <v/>
      </c>
      <c r="AC107" s="29" t="str">
        <f>IF(AC105&lt;&gt;"",IF(Program!AC108&lt;&gt;"","("&amp;Program!AC108&amp;")","("&amp;Program!AC$3&amp;")"),"")</f>
        <v/>
      </c>
      <c r="AD107" s="29" t="str">
        <f>IF(AD105&lt;&gt;"",IF(Program!AD108&lt;&gt;"","("&amp;Program!AD108&amp;")","("&amp;Program!AD$3&amp;")"),"")</f>
        <v/>
      </c>
      <c r="AE107" s="29" t="str">
        <f>IF(AE105&lt;&gt;"",IF(Program!AE108&lt;&gt;"","("&amp;Program!AE108&amp;")","("&amp;Program!AE$3&amp;")"),"")</f>
        <v/>
      </c>
      <c r="AF107" s="29" t="str">
        <f>IF(AF105&lt;&gt;"",IF(Program!AF108&lt;&gt;"","("&amp;Program!AF108&amp;")","("&amp;Program!AF$3&amp;")"),"")</f>
        <v/>
      </c>
      <c r="AG107" s="29" t="str">
        <f>IF(AG105&lt;&gt;"",IF(Program!AG108&lt;&gt;"","("&amp;Program!AG108&amp;")","("&amp;Program!AG$3&amp;")"),"")</f>
        <v/>
      </c>
      <c r="AH107" s="29" t="str">
        <f>IF(AH105&lt;&gt;"",IF(Program!AH108&lt;&gt;"","("&amp;Program!AH108&amp;")","("&amp;Program!AH$3&amp;")"),"")</f>
        <v/>
      </c>
      <c r="AI107" s="29" t="str">
        <f>IF(AI105&lt;&gt;"",IF(Program!AI108&lt;&gt;"","("&amp;Program!AI108&amp;")","("&amp;Program!AI$3&amp;")"),"")</f>
        <v/>
      </c>
      <c r="AJ107" s="29" t="str">
        <f>IF(AJ105&lt;&gt;"",IF(Program!AJ108&lt;&gt;"","("&amp;Program!AJ108&amp;")","("&amp;Program!AJ$3&amp;")"),"")</f>
        <v/>
      </c>
      <c r="AK107" s="29" t="str">
        <f>IF(AK105&lt;&gt;"",IF(Program!AK108&lt;&gt;"","("&amp;Program!AK108&amp;")","("&amp;Program!AK$3&amp;")"),"")</f>
        <v/>
      </c>
      <c r="AL107" s="29" t="str">
        <f>IF(AL105&lt;&gt;"",IF(Program!AL108&lt;&gt;"","("&amp;Program!AL108&amp;")","("&amp;Program!AL$3&amp;")"),"")</f>
        <v/>
      </c>
      <c r="AM107" s="29" t="str">
        <f>IF(AM105&lt;&gt;"",IF(Program!AM108&lt;&gt;"","("&amp;Program!AM108&amp;")","("&amp;Program!AM$3&amp;")"),"")</f>
        <v/>
      </c>
      <c r="AN107" s="29" t="str">
        <f>IF(AN105&lt;&gt;"",IF(Program!AN108&lt;&gt;"","("&amp;Program!AN108&amp;")","("&amp;Program!AN$3&amp;")"),"")</f>
        <v/>
      </c>
      <c r="AO107" s="29" t="str">
        <f>IF(AO105&lt;&gt;"",IF(Program!AO108&lt;&gt;"","("&amp;Program!AO108&amp;")","("&amp;Program!AO$3&amp;")"),"")</f>
        <v/>
      </c>
      <c r="AP107" s="29" t="str">
        <f>IF(AP105&lt;&gt;"",IF(Program!AP108&lt;&gt;"","("&amp;Program!AP108&amp;")","("&amp;Program!AP$3&amp;")"),"")</f>
        <v/>
      </c>
      <c r="AQ107" s="29" t="str">
        <f>IF(AQ105&lt;&gt;"",IF(Program!AQ108&lt;&gt;"","("&amp;Program!AQ108&amp;")","("&amp;Program!AQ$3&amp;")"),"")</f>
        <v/>
      </c>
      <c r="AR107" s="29" t="str">
        <f>IF(AR105&lt;&gt;"",IF(Program!AR108&lt;&gt;"","("&amp;Program!AR108&amp;")","("&amp;Program!AR$3&amp;")"),"")</f>
        <v/>
      </c>
      <c r="AS107" s="29" t="str">
        <f>IF(AS105&lt;&gt;"",IF(Program!AS108&lt;&gt;"","("&amp;Program!AS108&amp;")","("&amp;Program!AS$3&amp;")"),"")</f>
        <v/>
      </c>
      <c r="AT107" s="29" t="str">
        <f>IF(AT105&lt;&gt;"",IF(Program!AT108&lt;&gt;"","("&amp;Program!AT108&amp;")","("&amp;Program!AT$3&amp;")"),"")</f>
        <v/>
      </c>
      <c r="AU107" s="29" t="str">
        <f>IF(AU105&lt;&gt;"",IF(Program!AU108&lt;&gt;"","("&amp;Program!AU108&amp;")","("&amp;Program!AU$3&amp;")"),"")</f>
        <v/>
      </c>
      <c r="AV107" s="29" t="str">
        <f>IF(AV105&lt;&gt;"",IF(Program!AV108&lt;&gt;"","("&amp;Program!AV108&amp;")","("&amp;Program!AV$3&amp;")"),"")</f>
        <v/>
      </c>
      <c r="AW107" s="29" t="str">
        <f>IF(AW105&lt;&gt;"",IF(Program!AW108&lt;&gt;"","("&amp;Program!AW108&amp;")","("&amp;Program!AW$3&amp;")"),"")</f>
        <v/>
      </c>
      <c r="AX107" s="29" t="str">
        <f>IF(AX105&lt;&gt;"",IF(Program!AX108&lt;&gt;"","("&amp;Program!AX108&amp;")","("&amp;Program!AX$3&amp;")"),"")</f>
        <v/>
      </c>
      <c r="AY107" s="29" t="str">
        <f>IF(AY105&lt;&gt;"",IF(Program!AY108&lt;&gt;"","("&amp;Program!AY108&amp;")","("&amp;Program!AY$3&amp;")"),"")</f>
        <v/>
      </c>
      <c r="AZ107" s="29" t="str">
        <f>IF(AZ105&lt;&gt;"",IF(Program!AZ108&lt;&gt;"","("&amp;Program!AZ108&amp;")","("&amp;Program!AZ$3&amp;")"),"")</f>
        <v/>
      </c>
      <c r="BA107" s="29" t="str">
        <f>IF(BA105&lt;&gt;"",IF(Program!BA108&lt;&gt;"","("&amp;Program!BA108&amp;")","("&amp;Program!BA$3&amp;")"),"")</f>
        <v/>
      </c>
      <c r="BB107" s="29" t="str">
        <f>IF(BB105&lt;&gt;"",IF(Program!BB108&lt;&gt;"","("&amp;Program!BB108&amp;")","("&amp;Program!BB$3&amp;")"),"")</f>
        <v/>
      </c>
      <c r="BC107" s="29" t="str">
        <f>IF(BC105&lt;&gt;"",IF(Program!BC108&lt;&gt;"","("&amp;Program!BC108&amp;")","("&amp;Program!BC$3&amp;")"),"")</f>
        <v/>
      </c>
      <c r="BD107" s="29" t="str">
        <f>IF(BD105&lt;&gt;"",IF(Program!BD108&lt;&gt;"","("&amp;Program!BD108&amp;")","("&amp;Program!BD$3&amp;")"),"")</f>
        <v/>
      </c>
      <c r="BE107" s="29" t="str">
        <f>IF(BE105&lt;&gt;"",IF(Program!BE108&lt;&gt;"","("&amp;Program!BE108&amp;")","("&amp;Program!BE$3&amp;")"),"")</f>
        <v/>
      </c>
      <c r="BG107" t="str">
        <f t="shared" ref="BG107:BG108" si="156">CONCATENATE(AR107,AR109,AS107,AS109,AT107,AT109,AU107,AU109,AV107,AV109,AW107,AW109,AX107,AX109,AY107,AY109,AZ107,AZ109,BA107,BA109,BB107,BB109,BC107,BC109,BD107,BD109,BE107,BE109)</f>
        <v/>
      </c>
    </row>
    <row r="108" spans="1:59">
      <c r="A108" s="394"/>
      <c r="B108" s="5">
        <v>0.625</v>
      </c>
      <c r="C108" s="6" t="str">
        <f t="shared" si="90"/>
        <v>TRN1-Tarımda Enerji ve Çevre/ (14)</v>
      </c>
      <c r="D108" s="9" t="str">
        <f>IF(IFERROR(SEARCH(Kişisel!$A$1,Program!D110),FALSE),D$2&amp;"-"&amp;Program!D109&amp;"/ ","")</f>
        <v/>
      </c>
      <c r="E108" s="9" t="str">
        <f>IF(IFERROR(SEARCH(Kişisel!$A$1,Program!E110),FALSE),E$2&amp;"-"&amp;Program!E109&amp;"/ ","")</f>
        <v/>
      </c>
      <c r="F108" s="9" t="str">
        <f>IF(IFERROR(SEARCH(Kişisel!$A$1,Program!F110),FALSE),F$2&amp;"-"&amp;Program!F109&amp;"/ ","")</f>
        <v/>
      </c>
      <c r="G108" s="9" t="str">
        <f>IF(IFERROR(SEARCH(Kişisel!$A$1,Program!G110),FALSE),G$2&amp;"-"&amp;Program!G109&amp;"/ ","")</f>
        <v/>
      </c>
      <c r="H108" s="9" t="str">
        <f>IF(IFERROR(SEARCH(Kişisel!$A$1,Program!H110),FALSE),H$2&amp;"-"&amp;Program!H109&amp;"/ ","")</f>
        <v/>
      </c>
      <c r="I108" s="9" t="str">
        <f>IF(IFERROR(SEARCH(Kişisel!$A$1,Program!I110),FALSE),I$2&amp;"-"&amp;Program!I109&amp;"/ ","")</f>
        <v/>
      </c>
      <c r="J108" s="9" t="str">
        <f>IF(IFERROR(SEARCH(Kişisel!$A$1,Program!J110),FALSE),J$2&amp;"-"&amp;Program!J109&amp;"/ ","")</f>
        <v/>
      </c>
      <c r="K108" s="9" t="str">
        <f>IF(IFERROR(SEARCH(Kişisel!$A$1,Program!K110),FALSE),K$2&amp;"-"&amp;Program!K109&amp;"/ ","")</f>
        <v/>
      </c>
      <c r="L108" s="9" t="str">
        <f>IF(IFERROR(SEARCH(Kişisel!$A$1,Program!L110),FALSE),L$2&amp;"-"&amp;Program!L109&amp;"/ ","")</f>
        <v/>
      </c>
      <c r="M108" s="9" t="str">
        <f>IF(IFERROR(SEARCH(Kişisel!$A$1,Program!M110),FALSE),M$2&amp;"-"&amp;Program!M109&amp;"/ ","")</f>
        <v/>
      </c>
      <c r="N108" s="9" t="str">
        <f>IF(IFERROR(SEARCH(Kişisel!$A$1,Program!N110),FALSE),N$2&amp;"-"&amp;Program!N109&amp;"/ ","")</f>
        <v/>
      </c>
      <c r="O108" s="9" t="str">
        <f>IF(IFERROR(SEARCH(Kişisel!$A$1,Program!O110),FALSE),O$2&amp;"-"&amp;Program!O109&amp;"/ ","")</f>
        <v/>
      </c>
      <c r="P108" s="9" t="str">
        <f>IF(IFERROR(SEARCH(Kişisel!$A$1,Program!P110),FALSE),P$2&amp;"-"&amp;Program!P109&amp;"/ ","")</f>
        <v/>
      </c>
      <c r="Q108" s="9" t="str">
        <f>IF(IFERROR(SEARCH(Kişisel!$A$1,Program!Q110),FALSE),Q$2&amp;"-"&amp;Program!Q109&amp;"/ ","")</f>
        <v/>
      </c>
      <c r="R108" s="9" t="str">
        <f>IF(IFERROR(SEARCH(Kişisel!$A$1,Program!R110),FALSE),R$2&amp;"-"&amp;Program!R109&amp;"/ ","")</f>
        <v/>
      </c>
      <c r="S108" s="9" t="str">
        <f>IF(IFERROR(SEARCH(Kişisel!$A$1,Program!S110),FALSE),S$2&amp;"-"&amp;Program!S109&amp;"/ ","")</f>
        <v/>
      </c>
      <c r="T108" s="9" t="str">
        <f>IF(IFERROR(SEARCH(Kişisel!$A$1,Program!T110),FALSE),T$2&amp;"-"&amp;Program!T109&amp;"/ ","")</f>
        <v/>
      </c>
      <c r="U108" s="9" t="str">
        <f>IF(IFERROR(SEARCH(Kişisel!$A$1,Program!U110),FALSE),U$2&amp;"-"&amp;Program!U109&amp;"/ ","")</f>
        <v/>
      </c>
      <c r="V108" s="9" t="str">
        <f>IF(IFERROR(SEARCH(Kişisel!$A$1,Program!V110),FALSE),V$2&amp;"-"&amp;Program!V109&amp;"/ ","")</f>
        <v/>
      </c>
      <c r="W108" s="9" t="str">
        <f>IF(IFERROR(SEARCH(Kişisel!$A$1,Program!W110),FALSE),W$2&amp;"-"&amp;Program!W109&amp;"/ ","")</f>
        <v/>
      </c>
      <c r="X108" s="9" t="str">
        <f>IF(IFERROR(SEARCH(Kişisel!$A$1,Program!X110),FALSE),X$2&amp;"-"&amp;Program!X109&amp;"/ ","")</f>
        <v/>
      </c>
      <c r="Y108" s="9" t="str">
        <f>IF(IFERROR(SEARCH(Kişisel!$A$1,Program!Y110),FALSE),Y$2&amp;"-"&amp;Program!Y109&amp;"/ ","")</f>
        <v/>
      </c>
      <c r="Z108" s="9" t="str">
        <f>IF(IFERROR(SEARCH(Kişisel!$A$1,Program!Z110),FALSE),Z$2&amp;"-"&amp;Program!Z109&amp;"/ ","")</f>
        <v/>
      </c>
      <c r="AA108" s="9" t="str">
        <f>IF(IFERROR(SEARCH(Kişisel!$A$1,Program!AA110),FALSE),AA$2&amp;"-"&amp;Program!AA109&amp;"/ ","")</f>
        <v/>
      </c>
      <c r="AB108" s="9" t="str">
        <f>IF(IFERROR(SEARCH(Kişisel!$A$1,Program!AB110),FALSE),AB$2&amp;"-"&amp;Program!AB109&amp;"/ ","")</f>
        <v/>
      </c>
      <c r="AC108" s="9" t="str">
        <f>IF(IFERROR(SEARCH(Kişisel!$A$1,Program!AC110),FALSE),AC$2&amp;"-"&amp;Program!AC109&amp;"/ ","")</f>
        <v/>
      </c>
      <c r="AD108" s="9" t="str">
        <f>IF(IFERROR(SEARCH(Kişisel!$A$1,Program!AD110),FALSE),AD$2&amp;"-"&amp;Program!AD109&amp;"/ ","")</f>
        <v xml:space="preserve">TRN1-Tarımda Enerji ve Çevre/ </v>
      </c>
      <c r="AE108" s="9" t="str">
        <f>IF(IFERROR(SEARCH(Kişisel!$A$1,Program!AE110),FALSE),AE$2&amp;"-"&amp;Program!AE109&amp;"/ ","")</f>
        <v/>
      </c>
      <c r="AF108" s="9" t="str">
        <f>IF(IFERROR(SEARCH(Kişisel!$A$1,Program!AF110),FALSE),AF$2&amp;"-"&amp;Program!AF109&amp;"/ ","")</f>
        <v/>
      </c>
      <c r="AG108" s="9" t="str">
        <f>IF(IFERROR(SEARCH(Kişisel!$A$1,Program!AG110),FALSE),AG$2&amp;"-"&amp;Program!AG109&amp;"/ ","")</f>
        <v/>
      </c>
      <c r="AH108" s="9" t="str">
        <f>IF(IFERROR(SEARCH(Kişisel!$A$1,Program!AH110),FALSE),AH$2&amp;"-"&amp;Program!AH109&amp;"/ ","")</f>
        <v/>
      </c>
      <c r="AI108" s="9" t="str">
        <f>IF(IFERROR(SEARCH(Kişisel!$A$1,Program!AI110),FALSE),AI$2&amp;"-"&amp;Program!AI109&amp;"/ ","")</f>
        <v/>
      </c>
      <c r="AJ108" s="9" t="str">
        <f>IF(IFERROR(SEARCH(Kişisel!$A$1,Program!AJ110),FALSE),AJ$2&amp;"-"&amp;Program!AJ109&amp;"/ ","")</f>
        <v/>
      </c>
      <c r="AK108" s="9" t="str">
        <f>IF(IFERROR(SEARCH(Kişisel!$A$1,Program!AK110),FALSE),AK$2&amp;"-"&amp;Program!AK109&amp;"/ ","")</f>
        <v/>
      </c>
      <c r="AL108" s="9" t="str">
        <f>IF(IFERROR(SEARCH(Kişisel!$A$1,Program!AL110),FALSE),AL$2&amp;"-"&amp;Program!AL109&amp;"/ ","")</f>
        <v/>
      </c>
      <c r="AM108" s="9" t="str">
        <f>IF(IFERROR(SEARCH(Kişisel!$A$1,Program!AM110),FALSE),AM$2&amp;"-"&amp;Program!AM109&amp;"/ ","")</f>
        <v/>
      </c>
      <c r="AN108" s="9" t="str">
        <f>IF(IFERROR(SEARCH(Kişisel!$A$1,Program!AN110),FALSE),AN$2&amp;"-"&amp;Program!AN109&amp;"/ ","")</f>
        <v/>
      </c>
      <c r="AO108" s="9" t="str">
        <f>IF(IFERROR(SEARCH(Kişisel!$A$1,Program!AO110),FALSE),AO$2&amp;"-"&amp;Program!AO109&amp;"/ ","")</f>
        <v/>
      </c>
      <c r="AP108" s="9" t="str">
        <f>IF(IFERROR(SEARCH(Kişisel!$A$1,Program!AP110),FALSE),AP$2&amp;"-"&amp;Program!AP109&amp;"/ ","")</f>
        <v/>
      </c>
      <c r="AQ108" s="9" t="str">
        <f>IF(IFERROR(SEARCH(Kişisel!$A$1,Program!AQ110),FALSE),AQ$2&amp;"-"&amp;Program!AQ109&amp;"/ ","")</f>
        <v/>
      </c>
      <c r="AR108" s="9" t="str">
        <f>IF(IFERROR(SEARCH(Kişisel!$A$1,Program!AR110),FALSE),AR$2&amp;"-"&amp;Program!AR109&amp;"/ ","")</f>
        <v/>
      </c>
      <c r="AS108" s="9" t="str">
        <f>IF(IFERROR(SEARCH(Kişisel!$A$1,Program!AS110),FALSE),AS$2&amp;"-"&amp;Program!AS109&amp;"/ ","")</f>
        <v/>
      </c>
      <c r="AT108" s="9" t="str">
        <f>IF(IFERROR(SEARCH(Kişisel!$A$1,Program!AT110),FALSE),AT$2&amp;"-"&amp;Program!AT109&amp;"/ ","")</f>
        <v/>
      </c>
      <c r="AU108" s="9" t="str">
        <f>IF(IFERROR(SEARCH(Kişisel!$A$1,Program!AU110),FALSE),AU$2&amp;"-"&amp;Program!AU109&amp;"/ ","")</f>
        <v/>
      </c>
      <c r="AV108" s="9" t="str">
        <f>IF(IFERROR(SEARCH(Kişisel!$A$1,Program!AV110),FALSE),AV$2&amp;"-"&amp;Program!AV109&amp;"/ ","")</f>
        <v/>
      </c>
      <c r="AW108" s="9" t="str">
        <f>IF(IFERROR(SEARCH(Kişisel!$A$1,Program!AW110),FALSE),AW$2&amp;"-"&amp;Program!AW109&amp;"/ ","")</f>
        <v/>
      </c>
      <c r="AX108" s="9" t="str">
        <f>IF(IFERROR(SEARCH(Kişisel!$A$1,Program!AX110),FALSE),AX$2&amp;"-"&amp;Program!AX109&amp;"/ ","")</f>
        <v/>
      </c>
      <c r="AY108" s="9" t="str">
        <f>IF(IFERROR(SEARCH(Kişisel!$A$1,Program!AY110),FALSE),AY$2&amp;"-"&amp;Program!AY109&amp;"/ ","")</f>
        <v/>
      </c>
      <c r="AZ108" s="9" t="str">
        <f>IF(IFERROR(SEARCH(Kişisel!$A$1,Program!AZ110),FALSE),AZ$2&amp;"-"&amp;Program!AZ109&amp;"/ ","")</f>
        <v/>
      </c>
      <c r="BA108" s="9" t="str">
        <f>IF(IFERROR(SEARCH(Kişisel!$A$1,Program!BA110),FALSE),BA$2&amp;"-"&amp;Program!BA109&amp;"/ ","")</f>
        <v/>
      </c>
      <c r="BB108" s="9" t="str">
        <f>IF(IFERROR(SEARCH(Kişisel!$A$1,Program!BB110),FALSE),BB$2&amp;"-"&amp;Program!BB109&amp;"/ ","")</f>
        <v/>
      </c>
      <c r="BC108" s="9" t="str">
        <f>IF(IFERROR(SEARCH(Kişisel!$A$1,Program!BC110),FALSE),BC$2&amp;"-"&amp;Program!BC109&amp;"/ ","")</f>
        <v/>
      </c>
      <c r="BD108" s="9" t="str">
        <f>IF(IFERROR(SEARCH(Kişisel!$A$1,Program!BD110),FALSE),BD$2&amp;"-"&amp;Program!BD109&amp;"/ ","")</f>
        <v/>
      </c>
      <c r="BE108" s="9" t="str">
        <f>IF(IFERROR(SEARCH(Kişisel!$A$1,Program!BE110),FALSE),BE$2&amp;"-"&amp;Program!BE109&amp;"/ ","")</f>
        <v/>
      </c>
      <c r="BF108" t="str">
        <f t="shared" ref="BF108" si="157">CONCATENATE(D108,D110,E108,E110,F108,F110,G108,G110,H108,H110,I108,I110,J108,J110,K108,K110,L108,L110,M108,M110,N108,N110,O108,O110,P108,P110,Q108,Q110,R108,R110,S108,S110,T108,T110,U108,U110,V108,V110,W108,W110,X108,X110,Y108,Y110,Z108,Z110,AA108,AA110,AB108,AB110,AC108,AC110,AD108,AD110,AE108,AE110,AF108,AF110,AG108,AG110,AH108,AH110,AI108,AI110,AJ108,AJ110,AK108,AK110,AL108,AL110,AM108,AM110,AN108,AN110,AO108,AO110,AP108,AP110,AQ108,AQ110)</f>
        <v>TRN1-Tarımda Enerji ve Çevre/ (14)</v>
      </c>
      <c r="BG108" t="str">
        <f t="shared" si="156"/>
        <v/>
      </c>
    </row>
    <row r="109" spans="1:59">
      <c r="A109" s="394"/>
      <c r="B109" s="5"/>
      <c r="C109" s="6" t="str">
        <f t="shared" si="90"/>
        <v/>
      </c>
      <c r="D109" t="str">
        <f>IF(AND(Program!D109&lt;&gt;"",OR(Kişisel!$C$1=Program!D111,AND(Program!D111="",Program!D$3=Kişisel!$C$1))),CONCATENATE(D$2,"-",Program!D109," "),"")</f>
        <v/>
      </c>
      <c r="E109" t="str">
        <f>IF(AND(Program!E109&lt;&gt;"",OR(Kişisel!$C$1=Program!E111,AND(Program!E111="",Program!E$3=Kişisel!$C$1))),CONCATENATE(E$2,"-",Program!E109," "),"")</f>
        <v/>
      </c>
      <c r="F109" t="str">
        <f>IF(AND(Program!F109&lt;&gt;"",OR(Kişisel!$C$1=Program!F111,AND(Program!F111="",Program!F$3=Kişisel!$C$1))),CONCATENATE(F$2,"-",Program!F109," "),"")</f>
        <v/>
      </c>
      <c r="G109" t="str">
        <f>IF(AND(Program!G109&lt;&gt;"",OR(Kişisel!$C$1=Program!G111,AND(Program!G111="",Program!G$3=Kişisel!$C$1))),CONCATENATE(G$2,"-",Program!G109," "),"")</f>
        <v/>
      </c>
      <c r="H109" t="str">
        <f>IF(AND(Program!H109&lt;&gt;"",OR(Kişisel!$C$1=Program!H111,AND(Program!H111="",Program!H$3=Kişisel!$C$1))),CONCATENATE(H$2,"-",Program!H109," "),"")</f>
        <v/>
      </c>
      <c r="I109" t="str">
        <f>IF(AND(Program!I109&lt;&gt;"",OR(Kişisel!$C$1=Program!I111,AND(Program!I111="",Program!I$3=Kişisel!$C$1))),CONCATENATE(I$2,"-",Program!I109," "),"")</f>
        <v/>
      </c>
      <c r="J109" t="str">
        <f>IF(AND(Program!J109&lt;&gt;"",OR(Kişisel!$C$1=Program!J111,AND(Program!J111="",Program!J$3=Kişisel!$C$1))),CONCATENATE(J$2,"-",Program!J109," "),"")</f>
        <v/>
      </c>
      <c r="K109" t="str">
        <f>IF(AND(Program!K109&lt;&gt;"",OR(Kişisel!$C$1=Program!K111,AND(Program!K111="",Program!K$3=Kişisel!$C$1))),CONCATENATE(K$2,"-",Program!K109," "),"")</f>
        <v/>
      </c>
      <c r="L109" t="str">
        <f>IF(AND(Program!L109&lt;&gt;"",OR(Kişisel!$C$1=Program!L111,AND(Program!L111="",Program!L$3=Kişisel!$C$1))),CONCATENATE(L$2,"-",Program!L109," "),"")</f>
        <v/>
      </c>
      <c r="M109" t="str">
        <f>IF(AND(Program!M109&lt;&gt;"",OR(Kişisel!$C$1=Program!M111,AND(Program!M111="",Program!M$3=Kişisel!$C$1))),CONCATENATE(M$2,"-",Program!M109," "),"")</f>
        <v/>
      </c>
      <c r="N109" t="str">
        <f>IF(AND(Program!N109&lt;&gt;"",OR(Kişisel!$C$1=Program!N111,AND(Program!N111="",Program!N$3=Kişisel!$C$1))),CONCATENATE(N$2,"-",Program!N109," "),"")</f>
        <v/>
      </c>
      <c r="O109" t="str">
        <f>IF(AND(Program!O109&lt;&gt;"",OR(Kişisel!$C$1=Program!O111,AND(Program!O111="",Program!O$3=Kişisel!$C$1))),CONCATENATE(O$2,"-",Program!O109," "),"")</f>
        <v/>
      </c>
      <c r="P109" t="str">
        <f>IF(AND(Program!P109&lt;&gt;"",OR(Kişisel!$C$1=Program!P111,AND(Program!P111="",Program!P$3=Kişisel!$C$1))),CONCATENATE(P$2,"-",Program!P109," "),"")</f>
        <v/>
      </c>
      <c r="Q109" t="str">
        <f>IF(AND(Program!Q109&lt;&gt;"",OR(Kişisel!$C$1=Program!Q111,AND(Program!Q111="",Program!Q$3=Kişisel!$C$1))),CONCATENATE(Q$2,"-",Program!Q109," "),"")</f>
        <v/>
      </c>
      <c r="R109" t="str">
        <f>IF(AND(Program!R109&lt;&gt;"",OR(Kişisel!$C$1=Program!R111,AND(Program!R111="",Program!R$3=Kişisel!$C$1))),CONCATENATE(R$2,"-",Program!R109," "),"")</f>
        <v/>
      </c>
      <c r="S109" t="str">
        <f>IF(AND(Program!S109&lt;&gt;"",OR(Kişisel!$C$1=Program!S111,AND(Program!S111="",Program!S$3=Kişisel!$C$1))),CONCATENATE(S$2,"-",Program!S109," "),"")</f>
        <v/>
      </c>
      <c r="T109" t="str">
        <f>IF(AND(Program!T109&lt;&gt;"",OR(Kişisel!$C$1=Program!T111,AND(Program!T111="",Program!T$3=Kişisel!$C$1))),CONCATENATE(T$2,"-",Program!T109," "),"")</f>
        <v/>
      </c>
      <c r="U109" t="str">
        <f>IF(AND(Program!U109&lt;&gt;"",OR(Kişisel!$C$1=Program!U111,AND(Program!U111="",Program!U$3=Kişisel!$C$1))),CONCATENATE(U$2,"-",Program!U109," "),"")</f>
        <v/>
      </c>
      <c r="V109" t="str">
        <f>IF(AND(Program!V109&lt;&gt;"",OR(Kişisel!$C$1=Program!V111,AND(Program!V111="",Program!V$3=Kişisel!$C$1))),CONCATENATE(V$2,"-",Program!V109," "),"")</f>
        <v/>
      </c>
      <c r="W109" t="str">
        <f>IF(AND(Program!W109&lt;&gt;"",OR(Kişisel!$C$1=Program!W111,AND(Program!W111="",Program!W$3=Kişisel!$C$1))),CONCATENATE(W$2,"-",Program!W109," "),"")</f>
        <v/>
      </c>
      <c r="X109" t="str">
        <f>IF(AND(Program!X109&lt;&gt;"",OR(Kişisel!$C$1=Program!X111,AND(Program!X111="",Program!X$3=Kişisel!$C$1))),CONCATENATE(X$2,"-",Program!X109," "),"")</f>
        <v/>
      </c>
      <c r="Y109" t="str">
        <f>IF(AND(Program!Y109&lt;&gt;"",OR(Kişisel!$C$1=Program!Y111,AND(Program!Y111="",Program!Y$3=Kişisel!$C$1))),CONCATENATE(Y$2,"-",Program!Y109," "),"")</f>
        <v/>
      </c>
      <c r="Z109" t="str">
        <f>IF(AND(Program!Z109&lt;&gt;"",OR(Kişisel!$C$1=Program!Z111,AND(Program!Z111="",Program!Z$3=Kişisel!$C$1))),CONCATENATE(Z$2,"-",Program!Z109," "),"")</f>
        <v/>
      </c>
      <c r="AA109" t="str">
        <f>IF(AND(Program!AA109&lt;&gt;"",OR(Kişisel!$C$1=Program!AA111,AND(Program!AA111="",Program!AA$3=Kişisel!$C$1))),CONCATENATE(AA$2,"-",Program!AA109," "),"")</f>
        <v/>
      </c>
      <c r="AB109" t="str">
        <f>IF(AND(Program!AB109&lt;&gt;"",OR(Kişisel!$C$1=Program!AB111,AND(Program!AB111="",Program!AB$3=Kişisel!$C$1))),CONCATENATE(AB$2,"-",Program!AB109," "),"")</f>
        <v/>
      </c>
      <c r="AC109" t="str">
        <f>IF(AND(Program!AC109&lt;&gt;"",OR(Kişisel!$C$1=Program!AC111,AND(Program!AC111="",Program!AC$3=Kişisel!$C$1))),CONCATENATE(AC$2,"-",Program!AC109," "),"")</f>
        <v/>
      </c>
      <c r="AD109" t="str">
        <f>IF(AND(Program!AD109&lt;&gt;"",OR(Kişisel!$C$1=Program!AD111,AND(Program!AD111="",Program!AD$3=Kişisel!$C$1))),CONCATENATE(AD$2,"-",Program!AD109," "),"")</f>
        <v/>
      </c>
      <c r="AE109" t="str">
        <f>IF(AND(Program!AE109&lt;&gt;"",OR(Kişisel!$C$1=Program!AE111,AND(Program!AE111="",Program!AE$3=Kişisel!$C$1))),CONCATENATE(AE$2,"-",Program!AE109," "),"")</f>
        <v/>
      </c>
      <c r="AF109" t="str">
        <f>IF(AND(Program!AF109&lt;&gt;"",OR(Kişisel!$C$1=Program!AF111,AND(Program!AF111="",Program!AF$3=Kişisel!$C$1))),CONCATENATE(AF$2,"-",Program!AF109," "),"")</f>
        <v/>
      </c>
      <c r="AG109" t="str">
        <f>IF(AND(Program!AG109&lt;&gt;"",OR(Kişisel!$C$1=Program!AG111,AND(Program!AG111="",Program!AG$3=Kişisel!$C$1))),CONCATENATE(AG$2,"-",Program!AG109," "),"")</f>
        <v/>
      </c>
      <c r="AH109" t="str">
        <f>IF(AND(Program!AH109&lt;&gt;"",OR(Kişisel!$C$1=Program!AH111,AND(Program!AH111="",Program!AH$3=Kişisel!$C$1))),CONCATENATE(AH$2,"-",Program!AH109," "),"")</f>
        <v/>
      </c>
      <c r="AI109" t="str">
        <f>IF(AND(Program!AI109&lt;&gt;"",OR(Kişisel!$C$1=Program!AI111,AND(Program!AI111="",Program!AI$3=Kişisel!$C$1))),CONCATENATE(AI$2,"-",Program!AI109," "),"")</f>
        <v/>
      </c>
      <c r="AJ109" t="str">
        <f>IF(AND(Program!AJ109&lt;&gt;"",OR(Kişisel!$C$1=Program!AJ111,AND(Program!AJ111="",Program!AJ$3=Kişisel!$C$1))),CONCATENATE(AJ$2,"-",Program!AJ109," "),"")</f>
        <v/>
      </c>
      <c r="AK109" t="str">
        <f>IF(AND(Program!AK109&lt;&gt;"",OR(Kişisel!$C$1=Program!AK111,AND(Program!AK111="",Program!AK$3=Kişisel!$C$1))),CONCATENATE(AK$2,"-",Program!AK109," "),"")</f>
        <v/>
      </c>
      <c r="AL109" t="str">
        <f>IF(AND(Program!AL109&lt;&gt;"",OR(Kişisel!$C$1=Program!AL111,AND(Program!AL111="",Program!AL$3=Kişisel!$C$1))),CONCATENATE(AL$2,"-",Program!AL109," "),"")</f>
        <v/>
      </c>
      <c r="AM109" t="str">
        <f>IF(AND(Program!AM109&lt;&gt;"",OR(Kişisel!$C$1=Program!AM111,AND(Program!AM111="",Program!AM$3=Kişisel!$C$1))),CONCATENATE(AM$2,"-",Program!AM109," "),"")</f>
        <v/>
      </c>
      <c r="AN109" t="str">
        <f>IF(AND(Program!AN109&lt;&gt;"",OR(Kişisel!$C$1=Program!AN111,AND(Program!AN111="",Program!AN$3=Kişisel!$C$1))),CONCATENATE(AN$2,"-",Program!AN109," "),"")</f>
        <v/>
      </c>
      <c r="AO109" t="str">
        <f>IF(AND(Program!AO109&lt;&gt;"",OR(Kişisel!$C$1=Program!AO111,AND(Program!AO111="",Program!AO$3=Kişisel!$C$1))),CONCATENATE(AO$2,"-",Program!AO109," "),"")</f>
        <v/>
      </c>
      <c r="AP109" t="str">
        <f>IF(AND(Program!AP109&lt;&gt;"",OR(Kişisel!$C$1=Program!AP111,AND(Program!AP111="",Program!AP$3=Kişisel!$C$1))),CONCATENATE(AP$2,"-",Program!AP109," "),"")</f>
        <v/>
      </c>
      <c r="AQ109" t="str">
        <f>IF(AND(Program!AQ109&lt;&gt;"",OR(Kişisel!$C$1=Program!AQ111,AND(Program!AQ111="",Program!AQ$3=Kişisel!$C$1))),CONCATENATE(AQ$2,"-",Program!AQ109," "),"")</f>
        <v/>
      </c>
      <c r="AR109" t="str">
        <f>IF(AND(Program!AR109&lt;&gt;"",OR(Kişisel!$C$1=Program!AR111,AND(Program!AR111="",Program!AR$3=Kişisel!$C$1))),CONCATENATE(AR$2,"-",Program!AR109," "),"")</f>
        <v/>
      </c>
      <c r="AS109" t="str">
        <f>IF(AND(Program!AS109&lt;&gt;"",OR(Kişisel!$C$1=Program!AS111,AND(Program!AS111="",Program!AS$3=Kişisel!$C$1))),CONCATENATE(AS$2,"-",Program!AS109," "),"")</f>
        <v/>
      </c>
      <c r="AT109" t="str">
        <f>IF(AND(Program!AT109&lt;&gt;"",OR(Kişisel!$C$1=Program!AT111,AND(Program!AT111="",Program!AT$3=Kişisel!$C$1))),CONCATENATE(AT$2,"-",Program!AT109," "),"")</f>
        <v/>
      </c>
      <c r="AU109" t="str">
        <f>IF(AND(Program!AU109&lt;&gt;"",OR(Kişisel!$C$1=Program!AU111,AND(Program!AU111="",Program!AU$3=Kişisel!$C$1))),CONCATENATE(AU$2,"-",Program!AU109," "),"")</f>
        <v/>
      </c>
      <c r="AV109" t="str">
        <f>IF(AND(Program!AV109&lt;&gt;"",OR(Kişisel!$C$1=Program!AV111,AND(Program!AV111="",Program!AV$3=Kişisel!$C$1))),CONCATENATE(AV$2,"-",Program!AV109," "),"")</f>
        <v/>
      </c>
      <c r="AW109" t="str">
        <f>IF(AND(Program!AW109&lt;&gt;"",OR(Kişisel!$C$1=Program!AW111,AND(Program!AW111="",Program!AW$3=Kişisel!$C$1))),CONCATENATE(AW$2,"-",Program!AW109," "),"")</f>
        <v/>
      </c>
      <c r="AX109" t="str">
        <f>IF(AND(Program!AX109&lt;&gt;"",OR(Kişisel!$C$1=Program!AX111,AND(Program!AX111="",Program!AX$3=Kişisel!$C$1))),CONCATENATE(AX$2,"-",Program!AX109," "),"")</f>
        <v/>
      </c>
      <c r="AY109" t="str">
        <f>IF(AND(Program!AY109&lt;&gt;"",OR(Kişisel!$C$1=Program!AY111,AND(Program!AY111="",Program!AY$3=Kişisel!$C$1))),CONCATENATE(AY$2,"-",Program!AY109," "),"")</f>
        <v/>
      </c>
      <c r="AZ109" t="str">
        <f>IF(AND(Program!AZ109&lt;&gt;"",OR(Kişisel!$C$1=Program!AZ111,AND(Program!AZ111="",Program!AZ$3=Kişisel!$C$1))),CONCATENATE(AZ$2,"-",Program!AZ109," "),"")</f>
        <v/>
      </c>
      <c r="BA109" t="str">
        <f>IF(AND(Program!BA109&lt;&gt;"",OR(Kişisel!$C$1=Program!BA111,AND(Program!BA111="",Program!BA$3=Kişisel!$C$1))),CONCATENATE(BA$2,"-",Program!BA109," "),"")</f>
        <v/>
      </c>
      <c r="BB109" t="str">
        <f>IF(AND(Program!BB109&lt;&gt;"",OR(Kişisel!$C$1=Program!BB111,AND(Program!BB111="",Program!BB$3=Kişisel!$C$1))),CONCATENATE(BB$2,"-",Program!BB109," "),"")</f>
        <v/>
      </c>
      <c r="BC109" t="str">
        <f>IF(AND(Program!BC109&lt;&gt;"",OR(Kişisel!$C$1=Program!BC111,AND(Program!BC111="",Program!BC$3=Kişisel!$C$1))),CONCATENATE(BC$2,"-",Program!BC109," "),"")</f>
        <v/>
      </c>
      <c r="BD109" t="str">
        <f>IF(AND(Program!BD109&lt;&gt;"",OR(Kişisel!$C$1=Program!BD111,AND(Program!BD111="",Program!BD$3=Kişisel!$C$1))),CONCATENATE(BD$2,"-",Program!BD109," "),"")</f>
        <v/>
      </c>
      <c r="BE109" t="str">
        <f>IF(AND(Program!BE109&lt;&gt;"",OR(Kişisel!$C$1=Program!BE111,AND(Program!BE111="",Program!BE$3=Kişisel!$C$1))),CONCATENATE(BE$2,"-",Program!BE109," "),"")</f>
        <v/>
      </c>
      <c r="BF109" t="str">
        <f t="shared" ref="BF109" si="158">CONCATENATE(D109,E109,F109,G109,H109,I109,J109,K109,L109,M109,N109,O109,P109,Q109,R109,S109,T109,U109,V109,W109,X109,Y109,Z109,AA109,AB109,AC109,AD109,AE109,AF109,AG109,AH109,AI109,AJ109,AK109,AL109,AM109,AN109,AO109,AP109,AQ109,)</f>
        <v/>
      </c>
      <c r="BG109" t="str">
        <f t="shared" ref="BG109" si="159">CONCATENATE(AR109,AS109,AT109,AU109,AV109,AW109,AX109,AY109,AZ109,BA109,BB109,BC109,BD109,BE109,)</f>
        <v/>
      </c>
    </row>
    <row r="110" spans="1:59">
      <c r="A110" s="394"/>
      <c r="B110" s="5"/>
      <c r="D110" s="29" t="str">
        <f>IF(D108&lt;&gt;"",IF(Program!D111&lt;&gt;"","("&amp;Program!D111&amp;")","("&amp;Program!D$3&amp;")"),"")</f>
        <v/>
      </c>
      <c r="E110" s="29" t="str">
        <f>IF(E108&lt;&gt;"",IF(Program!E111&lt;&gt;"","("&amp;Program!E111&amp;")","("&amp;Program!E$3&amp;")"),"")</f>
        <v/>
      </c>
      <c r="F110" s="29" t="str">
        <f>IF(F108&lt;&gt;"",IF(Program!F111&lt;&gt;"","("&amp;Program!F111&amp;")","("&amp;Program!F$3&amp;")"),"")</f>
        <v/>
      </c>
      <c r="G110" s="29" t="str">
        <f>IF(G108&lt;&gt;"",IF(Program!G111&lt;&gt;"","("&amp;Program!G111&amp;")","("&amp;Program!G$3&amp;")"),"")</f>
        <v/>
      </c>
      <c r="H110" s="29" t="str">
        <f>IF(H108&lt;&gt;"",IF(Program!H111&lt;&gt;"","("&amp;Program!H111&amp;")","("&amp;Program!H$3&amp;")"),"")</f>
        <v/>
      </c>
      <c r="I110" s="29" t="str">
        <f>IF(I108&lt;&gt;"",IF(Program!I111&lt;&gt;"","("&amp;Program!I111&amp;")","("&amp;Program!I$3&amp;")"),"")</f>
        <v/>
      </c>
      <c r="J110" s="29" t="str">
        <f>IF(J108&lt;&gt;"",IF(Program!J111&lt;&gt;"","("&amp;Program!J111&amp;")","("&amp;Program!J$3&amp;")"),"")</f>
        <v/>
      </c>
      <c r="K110" s="29" t="str">
        <f>IF(K108&lt;&gt;"",IF(Program!K111&lt;&gt;"","("&amp;Program!K111&amp;")","("&amp;Program!K$3&amp;")"),"")</f>
        <v/>
      </c>
      <c r="L110" s="29" t="str">
        <f>IF(L108&lt;&gt;"",IF(Program!L111&lt;&gt;"","("&amp;Program!L111&amp;")","("&amp;Program!L$3&amp;")"),"")</f>
        <v/>
      </c>
      <c r="M110" s="29" t="str">
        <f>IF(M108&lt;&gt;"",IF(Program!M111&lt;&gt;"","("&amp;Program!M111&amp;")","("&amp;Program!M$3&amp;")"),"")</f>
        <v/>
      </c>
      <c r="N110" s="29" t="str">
        <f>IF(N108&lt;&gt;"",IF(Program!N111&lt;&gt;"","("&amp;Program!N111&amp;")","("&amp;Program!N$3&amp;")"),"")</f>
        <v/>
      </c>
      <c r="O110" s="29" t="str">
        <f>IF(O108&lt;&gt;"",IF(Program!O111&lt;&gt;"","("&amp;Program!O111&amp;")","("&amp;Program!O$3&amp;")"),"")</f>
        <v/>
      </c>
      <c r="P110" s="29" t="str">
        <f>IF(P108&lt;&gt;"",IF(Program!P111&lt;&gt;"","("&amp;Program!P111&amp;")","("&amp;Program!P$3&amp;")"),"")</f>
        <v/>
      </c>
      <c r="Q110" s="29" t="str">
        <f>IF(Q108&lt;&gt;"",IF(Program!Q111&lt;&gt;"","("&amp;Program!Q111&amp;")","("&amp;Program!Q$3&amp;")"),"")</f>
        <v/>
      </c>
      <c r="R110" s="29" t="str">
        <f>IF(R108&lt;&gt;"",IF(Program!R111&lt;&gt;"","("&amp;Program!R111&amp;")","("&amp;Program!R$3&amp;")"),"")</f>
        <v/>
      </c>
      <c r="S110" s="29" t="str">
        <f>IF(S108&lt;&gt;"",IF(Program!S111&lt;&gt;"","("&amp;Program!S111&amp;")","("&amp;Program!S$3&amp;")"),"")</f>
        <v/>
      </c>
      <c r="T110" s="29" t="str">
        <f>IF(T108&lt;&gt;"",IF(Program!T111&lt;&gt;"","("&amp;Program!T111&amp;")","("&amp;Program!T$3&amp;")"),"")</f>
        <v/>
      </c>
      <c r="U110" s="29" t="str">
        <f>IF(U108&lt;&gt;"",IF(Program!U111&lt;&gt;"","("&amp;Program!U111&amp;")","("&amp;Program!U$3&amp;")"),"")</f>
        <v/>
      </c>
      <c r="V110" s="29" t="str">
        <f>IF(V108&lt;&gt;"",IF(Program!V111&lt;&gt;"","("&amp;Program!V111&amp;")","("&amp;Program!V$3&amp;")"),"")</f>
        <v/>
      </c>
      <c r="W110" s="29" t="str">
        <f>IF(W108&lt;&gt;"",IF(Program!W111&lt;&gt;"","("&amp;Program!W111&amp;")","("&amp;Program!W$3&amp;")"),"")</f>
        <v/>
      </c>
      <c r="X110" s="29" t="str">
        <f>IF(X108&lt;&gt;"",IF(Program!X111&lt;&gt;"","("&amp;Program!X111&amp;")","("&amp;Program!X$3&amp;")"),"")</f>
        <v/>
      </c>
      <c r="Y110" s="29" t="str">
        <f>IF(Y108&lt;&gt;"",IF(Program!Y111&lt;&gt;"","("&amp;Program!Y111&amp;")","("&amp;Program!Y$3&amp;")"),"")</f>
        <v/>
      </c>
      <c r="Z110" s="29" t="str">
        <f>IF(Z108&lt;&gt;"",IF(Program!Z111&lt;&gt;"","("&amp;Program!Z111&amp;")","("&amp;Program!Z$3&amp;")"),"")</f>
        <v/>
      </c>
      <c r="AA110" s="29" t="str">
        <f>IF(AA108&lt;&gt;"",IF(Program!AA111&lt;&gt;"","("&amp;Program!AA111&amp;")","("&amp;Program!AA$3&amp;")"),"")</f>
        <v/>
      </c>
      <c r="AB110" s="29" t="str">
        <f>IF(AB108&lt;&gt;"",IF(Program!AB111&lt;&gt;"","("&amp;Program!AB111&amp;")","("&amp;Program!AB$3&amp;")"),"")</f>
        <v/>
      </c>
      <c r="AC110" s="29" t="str">
        <f>IF(AC108&lt;&gt;"",IF(Program!AC111&lt;&gt;"","("&amp;Program!AC111&amp;")","("&amp;Program!AC$3&amp;")"),"")</f>
        <v/>
      </c>
      <c r="AD110" s="29" t="str">
        <f>IF(AD108&lt;&gt;"",IF(Program!AD111&lt;&gt;"","("&amp;Program!AD111&amp;")","("&amp;Program!AD$3&amp;")"),"")</f>
        <v>(14)</v>
      </c>
      <c r="AE110" s="29" t="str">
        <f>IF(AE108&lt;&gt;"",IF(Program!AE111&lt;&gt;"","("&amp;Program!AE111&amp;")","("&amp;Program!AE$3&amp;")"),"")</f>
        <v/>
      </c>
      <c r="AF110" s="29" t="str">
        <f>IF(AF108&lt;&gt;"",IF(Program!AF111&lt;&gt;"","("&amp;Program!AF111&amp;")","("&amp;Program!AF$3&amp;")"),"")</f>
        <v/>
      </c>
      <c r="AG110" s="29" t="str">
        <f>IF(AG108&lt;&gt;"",IF(Program!AG111&lt;&gt;"","("&amp;Program!AG111&amp;")","("&amp;Program!AG$3&amp;")"),"")</f>
        <v/>
      </c>
      <c r="AH110" s="29" t="str">
        <f>IF(AH108&lt;&gt;"",IF(Program!AH111&lt;&gt;"","("&amp;Program!AH111&amp;")","("&amp;Program!AH$3&amp;")"),"")</f>
        <v/>
      </c>
      <c r="AI110" s="29" t="str">
        <f>IF(AI108&lt;&gt;"",IF(Program!AI111&lt;&gt;"","("&amp;Program!AI111&amp;")","("&amp;Program!AI$3&amp;")"),"")</f>
        <v/>
      </c>
      <c r="AJ110" s="29" t="str">
        <f>IF(AJ108&lt;&gt;"",IF(Program!AJ111&lt;&gt;"","("&amp;Program!AJ111&amp;")","("&amp;Program!AJ$3&amp;")"),"")</f>
        <v/>
      </c>
      <c r="AK110" s="29" t="str">
        <f>IF(AK108&lt;&gt;"",IF(Program!AK111&lt;&gt;"","("&amp;Program!AK111&amp;")","("&amp;Program!AK$3&amp;")"),"")</f>
        <v/>
      </c>
      <c r="AL110" s="29" t="str">
        <f>IF(AL108&lt;&gt;"",IF(Program!AL111&lt;&gt;"","("&amp;Program!AL111&amp;")","("&amp;Program!AL$3&amp;")"),"")</f>
        <v/>
      </c>
      <c r="AM110" s="29" t="str">
        <f>IF(AM108&lt;&gt;"",IF(Program!AM111&lt;&gt;"","("&amp;Program!AM111&amp;")","("&amp;Program!AM$3&amp;")"),"")</f>
        <v/>
      </c>
      <c r="AN110" s="29" t="str">
        <f>IF(AN108&lt;&gt;"",IF(Program!AN111&lt;&gt;"","("&amp;Program!AN111&amp;")","("&amp;Program!AN$3&amp;")"),"")</f>
        <v/>
      </c>
      <c r="AO110" s="29" t="str">
        <f>IF(AO108&lt;&gt;"",IF(Program!AO111&lt;&gt;"","("&amp;Program!AO111&amp;")","("&amp;Program!AO$3&amp;")"),"")</f>
        <v/>
      </c>
      <c r="AP110" s="29" t="str">
        <f>IF(AP108&lt;&gt;"",IF(Program!AP111&lt;&gt;"","("&amp;Program!AP111&amp;")","("&amp;Program!AP$3&amp;")"),"")</f>
        <v/>
      </c>
      <c r="AQ110" s="29" t="str">
        <f>IF(AQ108&lt;&gt;"",IF(Program!AQ111&lt;&gt;"","("&amp;Program!AQ111&amp;")","("&amp;Program!AQ$3&amp;")"),"")</f>
        <v/>
      </c>
      <c r="AR110" s="29" t="str">
        <f>IF(AR108&lt;&gt;"",IF(Program!AR111&lt;&gt;"","("&amp;Program!AR111&amp;")","("&amp;Program!AR$3&amp;")"),"")</f>
        <v/>
      </c>
      <c r="AS110" s="29" t="str">
        <f>IF(AS108&lt;&gt;"",IF(Program!AS111&lt;&gt;"","("&amp;Program!AS111&amp;")","("&amp;Program!AS$3&amp;")"),"")</f>
        <v/>
      </c>
      <c r="AT110" s="29" t="str">
        <f>IF(AT108&lt;&gt;"",IF(Program!AT111&lt;&gt;"","("&amp;Program!AT111&amp;")","("&amp;Program!AT$3&amp;")"),"")</f>
        <v/>
      </c>
      <c r="AU110" s="29" t="str">
        <f>IF(AU108&lt;&gt;"",IF(Program!AU111&lt;&gt;"","("&amp;Program!AU111&amp;")","("&amp;Program!AU$3&amp;")"),"")</f>
        <v/>
      </c>
      <c r="AV110" s="29" t="str">
        <f>IF(AV108&lt;&gt;"",IF(Program!AV111&lt;&gt;"","("&amp;Program!AV111&amp;")","("&amp;Program!AV$3&amp;")"),"")</f>
        <v/>
      </c>
      <c r="AW110" s="29" t="str">
        <f>IF(AW108&lt;&gt;"",IF(Program!AW111&lt;&gt;"","("&amp;Program!AW111&amp;")","("&amp;Program!AW$3&amp;")"),"")</f>
        <v/>
      </c>
      <c r="AX110" s="29" t="str">
        <f>IF(AX108&lt;&gt;"",IF(Program!AX111&lt;&gt;"","("&amp;Program!AX111&amp;")","("&amp;Program!AX$3&amp;")"),"")</f>
        <v/>
      </c>
      <c r="AY110" s="29" t="str">
        <f>IF(AY108&lt;&gt;"",IF(Program!AY111&lt;&gt;"","("&amp;Program!AY111&amp;")","("&amp;Program!AY$3&amp;")"),"")</f>
        <v/>
      </c>
      <c r="AZ110" s="29" t="str">
        <f>IF(AZ108&lt;&gt;"",IF(Program!AZ111&lt;&gt;"","("&amp;Program!AZ111&amp;")","("&amp;Program!AZ$3&amp;")"),"")</f>
        <v/>
      </c>
      <c r="BA110" s="29" t="str">
        <f>IF(BA108&lt;&gt;"",IF(Program!BA111&lt;&gt;"","("&amp;Program!BA111&amp;")","("&amp;Program!BA$3&amp;")"),"")</f>
        <v/>
      </c>
      <c r="BB110" s="29" t="str">
        <f>IF(BB108&lt;&gt;"",IF(Program!BB111&lt;&gt;"","("&amp;Program!BB111&amp;")","("&amp;Program!BB$3&amp;")"),"")</f>
        <v/>
      </c>
      <c r="BC110" s="29" t="str">
        <f>IF(BC108&lt;&gt;"",IF(Program!BC111&lt;&gt;"","("&amp;Program!BC111&amp;")","("&amp;Program!BC$3&amp;")"),"")</f>
        <v/>
      </c>
      <c r="BD110" s="29" t="str">
        <f>IF(BD108&lt;&gt;"",IF(Program!BD111&lt;&gt;"","("&amp;Program!BD111&amp;")","("&amp;Program!BD$3&amp;")"),"")</f>
        <v/>
      </c>
      <c r="BE110" s="29" t="str">
        <f>IF(BE108&lt;&gt;"",IF(Program!BE111&lt;&gt;"","("&amp;Program!BE111&amp;")","("&amp;Program!BE$3&amp;")"),"")</f>
        <v/>
      </c>
      <c r="BG110" t="str">
        <f t="shared" ref="BG110:BG111" si="160">CONCATENATE(AR110,AR112,AS110,AS112,AT110,AT112,AU110,AU112,AV110,AV112,AW110,AW112,AX110,AX112,AY110,AY112,AZ110,AZ112,BA110,BA112,BB110,BB112,BC110,BC112,BD110,BD112,BE110,BE112)</f>
        <v/>
      </c>
    </row>
    <row r="111" spans="1:59">
      <c r="A111" s="394"/>
      <c r="B111" s="5">
        <v>0.66666666666666696</v>
      </c>
      <c r="C111" s="6" t="str">
        <f t="shared" si="95"/>
        <v>TRN1-Tarımda Enerji ve Çevre/ (14)</v>
      </c>
      <c r="D111" s="9" t="str">
        <f>IF(IFERROR(SEARCH(Kişisel!$A$1,Program!D113),FALSE),D$2&amp;"-"&amp;Program!D112&amp;"/ ","")</f>
        <v/>
      </c>
      <c r="E111" s="9" t="str">
        <f>IF(IFERROR(SEARCH(Kişisel!$A$1,Program!E113),FALSE),E$2&amp;"-"&amp;Program!E112&amp;"/ ","")</f>
        <v/>
      </c>
      <c r="F111" s="9" t="str">
        <f>IF(IFERROR(SEARCH(Kişisel!$A$1,Program!F113),FALSE),F$2&amp;"-"&amp;Program!F112&amp;"/ ","")</f>
        <v/>
      </c>
      <c r="G111" s="9" t="str">
        <f>IF(IFERROR(SEARCH(Kişisel!$A$1,Program!G113),FALSE),G$2&amp;"-"&amp;Program!G112&amp;"/ ","")</f>
        <v/>
      </c>
      <c r="H111" s="9" t="str">
        <f>IF(IFERROR(SEARCH(Kişisel!$A$1,Program!H113),FALSE),H$2&amp;"-"&amp;Program!H112&amp;"/ ","")</f>
        <v/>
      </c>
      <c r="I111" s="9" t="str">
        <f>IF(IFERROR(SEARCH(Kişisel!$A$1,Program!I113),FALSE),I$2&amp;"-"&amp;Program!I112&amp;"/ ","")</f>
        <v/>
      </c>
      <c r="J111" s="9" t="str">
        <f>IF(IFERROR(SEARCH(Kişisel!$A$1,Program!J113),FALSE),J$2&amp;"-"&amp;Program!J112&amp;"/ ","")</f>
        <v/>
      </c>
      <c r="K111" s="9" t="str">
        <f>IF(IFERROR(SEARCH(Kişisel!$A$1,Program!K113),FALSE),K$2&amp;"-"&amp;Program!K112&amp;"/ ","")</f>
        <v/>
      </c>
      <c r="L111" s="9" t="str">
        <f>IF(IFERROR(SEARCH(Kişisel!$A$1,Program!L113),FALSE),L$2&amp;"-"&amp;Program!L112&amp;"/ ","")</f>
        <v/>
      </c>
      <c r="M111" s="9" t="str">
        <f>IF(IFERROR(SEARCH(Kişisel!$A$1,Program!M113),FALSE),M$2&amp;"-"&amp;Program!M112&amp;"/ ","")</f>
        <v/>
      </c>
      <c r="N111" s="9" t="str">
        <f>IF(IFERROR(SEARCH(Kişisel!$A$1,Program!N113),FALSE),N$2&amp;"-"&amp;Program!N112&amp;"/ ","")</f>
        <v/>
      </c>
      <c r="O111" s="9" t="str">
        <f>IF(IFERROR(SEARCH(Kişisel!$A$1,Program!O113),FALSE),O$2&amp;"-"&amp;Program!O112&amp;"/ ","")</f>
        <v/>
      </c>
      <c r="P111" s="9" t="str">
        <f>IF(IFERROR(SEARCH(Kişisel!$A$1,Program!P113),FALSE),P$2&amp;"-"&amp;Program!P112&amp;"/ ","")</f>
        <v/>
      </c>
      <c r="Q111" s="9" t="str">
        <f>IF(IFERROR(SEARCH(Kişisel!$A$1,Program!Q113),FALSE),Q$2&amp;"-"&amp;Program!Q112&amp;"/ ","")</f>
        <v/>
      </c>
      <c r="R111" s="9" t="str">
        <f>IF(IFERROR(SEARCH(Kişisel!$A$1,Program!R113),FALSE),R$2&amp;"-"&amp;Program!R112&amp;"/ ","")</f>
        <v/>
      </c>
      <c r="S111" s="9" t="str">
        <f>IF(IFERROR(SEARCH(Kişisel!$A$1,Program!S113),FALSE),S$2&amp;"-"&amp;Program!S112&amp;"/ ","")</f>
        <v/>
      </c>
      <c r="T111" s="9" t="str">
        <f>IF(IFERROR(SEARCH(Kişisel!$A$1,Program!T113),FALSE),T$2&amp;"-"&amp;Program!T112&amp;"/ ","")</f>
        <v/>
      </c>
      <c r="U111" s="9" t="str">
        <f>IF(IFERROR(SEARCH(Kişisel!$A$1,Program!U113),FALSE),U$2&amp;"-"&amp;Program!U112&amp;"/ ","")</f>
        <v/>
      </c>
      <c r="V111" s="9" t="str">
        <f>IF(IFERROR(SEARCH(Kişisel!$A$1,Program!V113),FALSE),V$2&amp;"-"&amp;Program!V112&amp;"/ ","")</f>
        <v/>
      </c>
      <c r="W111" s="9" t="str">
        <f>IF(IFERROR(SEARCH(Kişisel!$A$1,Program!W113),FALSE),W$2&amp;"-"&amp;Program!W112&amp;"/ ","")</f>
        <v/>
      </c>
      <c r="X111" s="9" t="str">
        <f>IF(IFERROR(SEARCH(Kişisel!$A$1,Program!X113),FALSE),X$2&amp;"-"&amp;Program!X112&amp;"/ ","")</f>
        <v/>
      </c>
      <c r="Y111" s="9" t="str">
        <f>IF(IFERROR(SEARCH(Kişisel!$A$1,Program!Y113),FALSE),Y$2&amp;"-"&amp;Program!Y112&amp;"/ ","")</f>
        <v/>
      </c>
      <c r="Z111" s="9" t="str">
        <f>IF(IFERROR(SEARCH(Kişisel!$A$1,Program!Z113),FALSE),Z$2&amp;"-"&amp;Program!Z112&amp;"/ ","")</f>
        <v/>
      </c>
      <c r="AA111" s="9" t="str">
        <f>IF(IFERROR(SEARCH(Kişisel!$A$1,Program!AA113),FALSE),AA$2&amp;"-"&amp;Program!AA112&amp;"/ ","")</f>
        <v/>
      </c>
      <c r="AB111" s="9" t="str">
        <f>IF(IFERROR(SEARCH(Kişisel!$A$1,Program!AB113),FALSE),AB$2&amp;"-"&amp;Program!AB112&amp;"/ ","")</f>
        <v/>
      </c>
      <c r="AC111" s="9" t="str">
        <f>IF(IFERROR(SEARCH(Kişisel!$A$1,Program!AC113),FALSE),AC$2&amp;"-"&amp;Program!AC112&amp;"/ ","")</f>
        <v/>
      </c>
      <c r="AD111" s="9" t="str">
        <f>IF(IFERROR(SEARCH(Kişisel!$A$1,Program!AD113),FALSE),AD$2&amp;"-"&amp;Program!AD112&amp;"/ ","")</f>
        <v xml:space="preserve">TRN1-Tarımda Enerji ve Çevre/ </v>
      </c>
      <c r="AE111" s="9" t="str">
        <f>IF(IFERROR(SEARCH(Kişisel!$A$1,Program!AE113),FALSE),AE$2&amp;"-"&amp;Program!AE112&amp;"/ ","")</f>
        <v/>
      </c>
      <c r="AF111" s="9" t="str">
        <f>IF(IFERROR(SEARCH(Kişisel!$A$1,Program!AF113),FALSE),AF$2&amp;"-"&amp;Program!AF112&amp;"/ ","")</f>
        <v/>
      </c>
      <c r="AG111" s="9" t="str">
        <f>IF(IFERROR(SEARCH(Kişisel!$A$1,Program!AG113),FALSE),AG$2&amp;"-"&amp;Program!AG112&amp;"/ ","")</f>
        <v/>
      </c>
      <c r="AH111" s="9" t="str">
        <f>IF(IFERROR(SEARCH(Kişisel!$A$1,Program!AH113),FALSE),AH$2&amp;"-"&amp;Program!AH112&amp;"/ ","")</f>
        <v/>
      </c>
      <c r="AI111" s="9" t="str">
        <f>IF(IFERROR(SEARCH(Kişisel!$A$1,Program!AI113),FALSE),AI$2&amp;"-"&amp;Program!AI112&amp;"/ ","")</f>
        <v/>
      </c>
      <c r="AJ111" s="9" t="str">
        <f>IF(IFERROR(SEARCH(Kişisel!$A$1,Program!AJ113),FALSE),AJ$2&amp;"-"&amp;Program!AJ112&amp;"/ ","")</f>
        <v/>
      </c>
      <c r="AK111" s="9" t="str">
        <f>IF(IFERROR(SEARCH(Kişisel!$A$1,Program!AK113),FALSE),AK$2&amp;"-"&amp;Program!AK112&amp;"/ ","")</f>
        <v/>
      </c>
      <c r="AL111" s="9" t="str">
        <f>IF(IFERROR(SEARCH(Kişisel!$A$1,Program!AL113),FALSE),AL$2&amp;"-"&amp;Program!AL112&amp;"/ ","")</f>
        <v/>
      </c>
      <c r="AM111" s="9" t="str">
        <f>IF(IFERROR(SEARCH(Kişisel!$A$1,Program!AM113),FALSE),AM$2&amp;"-"&amp;Program!AM112&amp;"/ ","")</f>
        <v/>
      </c>
      <c r="AN111" s="9" t="str">
        <f>IF(IFERROR(SEARCH(Kişisel!$A$1,Program!AN113),FALSE),AN$2&amp;"-"&amp;Program!AN112&amp;"/ ","")</f>
        <v/>
      </c>
      <c r="AO111" s="9" t="str">
        <f>IF(IFERROR(SEARCH(Kişisel!$A$1,Program!AO113),FALSE),AO$2&amp;"-"&amp;Program!AO112&amp;"/ ","")</f>
        <v/>
      </c>
      <c r="AP111" s="9" t="str">
        <f>IF(IFERROR(SEARCH(Kişisel!$A$1,Program!AP113),FALSE),AP$2&amp;"-"&amp;Program!AP112&amp;"/ ","")</f>
        <v/>
      </c>
      <c r="AQ111" s="9" t="str">
        <f>IF(IFERROR(SEARCH(Kişisel!$A$1,Program!AQ113),FALSE),AQ$2&amp;"-"&amp;Program!AQ112&amp;"/ ","")</f>
        <v/>
      </c>
      <c r="AR111" s="9" t="str">
        <f>IF(IFERROR(SEARCH(Kişisel!$A$1,Program!AR113),FALSE),AR$2&amp;"-"&amp;Program!AR112&amp;"/ ","")</f>
        <v/>
      </c>
      <c r="AS111" s="9" t="str">
        <f>IF(IFERROR(SEARCH(Kişisel!$A$1,Program!AS113),FALSE),AS$2&amp;"-"&amp;Program!AS112&amp;"/ ","")</f>
        <v/>
      </c>
      <c r="AT111" s="9" t="str">
        <f>IF(IFERROR(SEARCH(Kişisel!$A$1,Program!AT113),FALSE),AT$2&amp;"-"&amp;Program!AT112&amp;"/ ","")</f>
        <v/>
      </c>
      <c r="AU111" s="9" t="str">
        <f>IF(IFERROR(SEARCH(Kişisel!$A$1,Program!AU113),FALSE),AU$2&amp;"-"&amp;Program!AU112&amp;"/ ","")</f>
        <v/>
      </c>
      <c r="AV111" s="9" t="str">
        <f>IF(IFERROR(SEARCH(Kişisel!$A$1,Program!AV113),FALSE),AV$2&amp;"-"&amp;Program!AV112&amp;"/ ","")</f>
        <v/>
      </c>
      <c r="AW111" s="9" t="str">
        <f>IF(IFERROR(SEARCH(Kişisel!$A$1,Program!AW113),FALSE),AW$2&amp;"-"&amp;Program!AW112&amp;"/ ","")</f>
        <v/>
      </c>
      <c r="AX111" s="9" t="str">
        <f>IF(IFERROR(SEARCH(Kişisel!$A$1,Program!AX113),FALSE),AX$2&amp;"-"&amp;Program!AX112&amp;"/ ","")</f>
        <v/>
      </c>
      <c r="AY111" s="9" t="str">
        <f>IF(IFERROR(SEARCH(Kişisel!$A$1,Program!AY113),FALSE),AY$2&amp;"-"&amp;Program!AY112&amp;"/ ","")</f>
        <v/>
      </c>
      <c r="AZ111" s="9" t="str">
        <f>IF(IFERROR(SEARCH(Kişisel!$A$1,Program!AZ113),FALSE),AZ$2&amp;"-"&amp;Program!AZ112&amp;"/ ","")</f>
        <v/>
      </c>
      <c r="BA111" s="9" t="str">
        <f>IF(IFERROR(SEARCH(Kişisel!$A$1,Program!BA113),FALSE),BA$2&amp;"-"&amp;Program!BA112&amp;"/ ","")</f>
        <v/>
      </c>
      <c r="BB111" s="9" t="str">
        <f>IF(IFERROR(SEARCH(Kişisel!$A$1,Program!BB113),FALSE),BB$2&amp;"-"&amp;Program!BB112&amp;"/ ","")</f>
        <v/>
      </c>
      <c r="BC111" s="9" t="str">
        <f>IF(IFERROR(SEARCH(Kişisel!$A$1,Program!BC113),FALSE),BC$2&amp;"-"&amp;Program!BC112&amp;"/ ","")</f>
        <v/>
      </c>
      <c r="BD111" s="9" t="str">
        <f>IF(IFERROR(SEARCH(Kişisel!$A$1,Program!BD113),FALSE),BD$2&amp;"-"&amp;Program!BD112&amp;"/ ","")</f>
        <v/>
      </c>
      <c r="BE111" s="9" t="str">
        <f>IF(IFERROR(SEARCH(Kişisel!$A$1,Program!BE113),FALSE),BE$2&amp;"-"&amp;Program!BE112&amp;"/ ","")</f>
        <v/>
      </c>
      <c r="BF111" t="str">
        <f t="shared" ref="BF111" si="161">CONCATENATE(D111,D113,E111,E113,F111,F113,G111,G113,H111,H113,I111,I113,J111,J113,K111,K113,L111,L113,M111,M113,N111,N113,O111,O113,P111,P113,Q111,Q113,R111,R113,S111,S113,T111,T113,U111,U113,V111,V113,W111,W113,X111,X113,Y111,Y113,Z111,Z113,AA111,AA113,AB111,AB113,AC111,AC113,AD111,AD113,AE111,AE113,AF111,AF113,AG111,AG113,AH111,AH113,AI111,AI113,AJ111,AJ113,AK111,AK113,AL111,AL113,AM111,AM113,AN111,AN113,AO111,AO113,AP111,AP113,AQ111,AQ113)</f>
        <v>TRN1-Tarımda Enerji ve Çevre/ (14)</v>
      </c>
      <c r="BG111" t="str">
        <f t="shared" si="160"/>
        <v/>
      </c>
    </row>
    <row r="112" spans="1:59">
      <c r="A112" s="394"/>
      <c r="B112" s="5"/>
      <c r="C112" s="6" t="str">
        <f t="shared" si="95"/>
        <v/>
      </c>
      <c r="D112" t="str">
        <f>IF(AND(Program!D112&lt;&gt;"",OR(Kişisel!$C$1=Program!D114,AND(Program!D114="",Program!D$3=Kişisel!$C$1))),CONCATENATE(D$2,"-",Program!D112," "),"")</f>
        <v/>
      </c>
      <c r="E112" t="str">
        <f>IF(AND(Program!E112&lt;&gt;"",OR(Kişisel!$C$1=Program!E114,AND(Program!E114="",Program!E$3=Kişisel!$C$1))),CONCATENATE(E$2,"-",Program!E112," "),"")</f>
        <v/>
      </c>
      <c r="F112" t="str">
        <f>IF(AND(Program!F112&lt;&gt;"",OR(Kişisel!$C$1=Program!F114,AND(Program!F114="",Program!F$3=Kişisel!$C$1))),CONCATENATE(F$2,"-",Program!F112," "),"")</f>
        <v/>
      </c>
      <c r="G112" t="str">
        <f>IF(AND(Program!G112&lt;&gt;"",OR(Kişisel!$C$1=Program!G114,AND(Program!G114="",Program!G$3=Kişisel!$C$1))),CONCATENATE(G$2,"-",Program!G112," "),"")</f>
        <v/>
      </c>
      <c r="H112" t="str">
        <f>IF(AND(Program!H112&lt;&gt;"",OR(Kişisel!$C$1=Program!H114,AND(Program!H114="",Program!H$3=Kişisel!$C$1))),CONCATENATE(H$2,"-",Program!H112," "),"")</f>
        <v/>
      </c>
      <c r="I112" t="str">
        <f>IF(AND(Program!I112&lt;&gt;"",OR(Kişisel!$C$1=Program!I114,AND(Program!I114="",Program!I$3=Kişisel!$C$1))),CONCATENATE(I$2,"-",Program!I112," "),"")</f>
        <v/>
      </c>
      <c r="J112" t="str">
        <f>IF(AND(Program!J112&lt;&gt;"",OR(Kişisel!$C$1=Program!J114,AND(Program!J114="",Program!J$3=Kişisel!$C$1))),CONCATENATE(J$2,"-",Program!J112," "),"")</f>
        <v/>
      </c>
      <c r="K112" t="str">
        <f>IF(AND(Program!K112&lt;&gt;"",OR(Kişisel!$C$1=Program!K114,AND(Program!K114="",Program!K$3=Kişisel!$C$1))),CONCATENATE(K$2,"-",Program!K112," "),"")</f>
        <v/>
      </c>
      <c r="L112" t="str">
        <f>IF(AND(Program!L112&lt;&gt;"",OR(Kişisel!$C$1=Program!L114,AND(Program!L114="",Program!L$3=Kişisel!$C$1))),CONCATENATE(L$2,"-",Program!L112," "),"")</f>
        <v/>
      </c>
      <c r="M112" t="str">
        <f>IF(AND(Program!M112&lt;&gt;"",OR(Kişisel!$C$1=Program!M114,AND(Program!M114="",Program!M$3=Kişisel!$C$1))),CONCATENATE(M$2,"-",Program!M112," "),"")</f>
        <v/>
      </c>
      <c r="N112" t="str">
        <f>IF(AND(Program!N112&lt;&gt;"",OR(Kişisel!$C$1=Program!N114,AND(Program!N114="",Program!N$3=Kişisel!$C$1))),CONCATENATE(N$2,"-",Program!N112," "),"")</f>
        <v/>
      </c>
      <c r="O112" t="str">
        <f>IF(AND(Program!O112&lt;&gt;"",OR(Kişisel!$C$1=Program!O114,AND(Program!O114="",Program!O$3=Kişisel!$C$1))),CONCATENATE(O$2,"-",Program!O112," "),"")</f>
        <v/>
      </c>
      <c r="P112" t="str">
        <f>IF(AND(Program!P112&lt;&gt;"",OR(Kişisel!$C$1=Program!P114,AND(Program!P114="",Program!P$3=Kişisel!$C$1))),CONCATENATE(P$2,"-",Program!P112," "),"")</f>
        <v/>
      </c>
      <c r="Q112" t="str">
        <f>IF(AND(Program!Q112&lt;&gt;"",OR(Kişisel!$C$1=Program!Q114,AND(Program!Q114="",Program!Q$3=Kişisel!$C$1))),CONCATENATE(Q$2,"-",Program!Q112," "),"")</f>
        <v/>
      </c>
      <c r="R112" t="str">
        <f>IF(AND(Program!R112&lt;&gt;"",OR(Kişisel!$C$1=Program!R114,AND(Program!R114="",Program!R$3=Kişisel!$C$1))),CONCATENATE(R$2,"-",Program!R112," "),"")</f>
        <v/>
      </c>
      <c r="S112" t="str">
        <f>IF(AND(Program!S112&lt;&gt;"",OR(Kişisel!$C$1=Program!S114,AND(Program!S114="",Program!S$3=Kişisel!$C$1))),CONCATENATE(S$2,"-",Program!S112," "),"")</f>
        <v/>
      </c>
      <c r="T112" t="str">
        <f>IF(AND(Program!T112&lt;&gt;"",OR(Kişisel!$C$1=Program!T114,AND(Program!T114="",Program!T$3=Kişisel!$C$1))),CONCATENATE(T$2,"-",Program!T112," "),"")</f>
        <v/>
      </c>
      <c r="U112" t="str">
        <f>IF(AND(Program!U112&lt;&gt;"",OR(Kişisel!$C$1=Program!U114,AND(Program!U114="",Program!U$3=Kişisel!$C$1))),CONCATENATE(U$2,"-",Program!U112," "),"")</f>
        <v/>
      </c>
      <c r="V112" t="str">
        <f>IF(AND(Program!V112&lt;&gt;"",OR(Kişisel!$C$1=Program!V114,AND(Program!V114="",Program!V$3=Kişisel!$C$1))),CONCATENATE(V$2,"-",Program!V112," "),"")</f>
        <v/>
      </c>
      <c r="W112" t="str">
        <f>IF(AND(Program!W112&lt;&gt;"",OR(Kişisel!$C$1=Program!W114,AND(Program!W114="",Program!W$3=Kişisel!$C$1))),CONCATENATE(W$2,"-",Program!W112," "),"")</f>
        <v/>
      </c>
      <c r="X112" t="str">
        <f>IF(AND(Program!X112&lt;&gt;"",OR(Kişisel!$C$1=Program!X114,AND(Program!X114="",Program!X$3=Kişisel!$C$1))),CONCATENATE(X$2,"-",Program!X112," "),"")</f>
        <v/>
      </c>
      <c r="Y112" t="str">
        <f>IF(AND(Program!Y112&lt;&gt;"",OR(Kişisel!$C$1=Program!Y114,AND(Program!Y114="",Program!Y$3=Kişisel!$C$1))),CONCATENATE(Y$2,"-",Program!Y112," "),"")</f>
        <v/>
      </c>
      <c r="Z112" t="str">
        <f>IF(AND(Program!Z112&lt;&gt;"",OR(Kişisel!$C$1=Program!Z114,AND(Program!Z114="",Program!Z$3=Kişisel!$C$1))),CONCATENATE(Z$2,"-",Program!Z112," "),"")</f>
        <v/>
      </c>
      <c r="AA112" t="str">
        <f>IF(AND(Program!AA112&lt;&gt;"",OR(Kişisel!$C$1=Program!AA114,AND(Program!AA114="",Program!AA$3=Kişisel!$C$1))),CONCATENATE(AA$2,"-",Program!AA112," "),"")</f>
        <v/>
      </c>
      <c r="AB112" t="str">
        <f>IF(AND(Program!AB112&lt;&gt;"",OR(Kişisel!$C$1=Program!AB114,AND(Program!AB114="",Program!AB$3=Kişisel!$C$1))),CONCATENATE(AB$2,"-",Program!AB112," "),"")</f>
        <v/>
      </c>
      <c r="AC112" t="str">
        <f>IF(AND(Program!AC112&lt;&gt;"",OR(Kişisel!$C$1=Program!AC114,AND(Program!AC114="",Program!AC$3=Kişisel!$C$1))),CONCATENATE(AC$2,"-",Program!AC112," "),"")</f>
        <v/>
      </c>
      <c r="AD112" t="str">
        <f>IF(AND(Program!AD112&lt;&gt;"",OR(Kişisel!$C$1=Program!AD114,AND(Program!AD114="",Program!AD$3=Kişisel!$C$1))),CONCATENATE(AD$2,"-",Program!AD112," "),"")</f>
        <v/>
      </c>
      <c r="AE112" t="str">
        <f>IF(AND(Program!AE112&lt;&gt;"",OR(Kişisel!$C$1=Program!AE114,AND(Program!AE114="",Program!AE$3=Kişisel!$C$1))),CONCATENATE(AE$2,"-",Program!AE112," "),"")</f>
        <v/>
      </c>
      <c r="AF112" t="str">
        <f>IF(AND(Program!AF112&lt;&gt;"",OR(Kişisel!$C$1=Program!AF114,AND(Program!AF114="",Program!AF$3=Kişisel!$C$1))),CONCATENATE(AF$2,"-",Program!AF112," "),"")</f>
        <v/>
      </c>
      <c r="AG112" t="str">
        <f>IF(AND(Program!AG112&lt;&gt;"",OR(Kişisel!$C$1=Program!AG114,AND(Program!AG114="",Program!AG$3=Kişisel!$C$1))),CONCATENATE(AG$2,"-",Program!AG112," "),"")</f>
        <v/>
      </c>
      <c r="AH112" t="str">
        <f>IF(AND(Program!AH112&lt;&gt;"",OR(Kişisel!$C$1=Program!AH114,AND(Program!AH114="",Program!AH$3=Kişisel!$C$1))),CONCATENATE(AH$2,"-",Program!AH112," "),"")</f>
        <v/>
      </c>
      <c r="AI112" t="str">
        <f>IF(AND(Program!AI112&lt;&gt;"",OR(Kişisel!$C$1=Program!AI114,AND(Program!AI114="",Program!AI$3=Kişisel!$C$1))),CONCATENATE(AI$2,"-",Program!AI112," "),"")</f>
        <v/>
      </c>
      <c r="AJ112" t="str">
        <f>IF(AND(Program!AJ112&lt;&gt;"",OR(Kişisel!$C$1=Program!AJ114,AND(Program!AJ114="",Program!AJ$3=Kişisel!$C$1))),CONCATENATE(AJ$2,"-",Program!AJ112," "),"")</f>
        <v/>
      </c>
      <c r="AK112" t="str">
        <f>IF(AND(Program!AK112&lt;&gt;"",OR(Kişisel!$C$1=Program!AK114,AND(Program!AK114="",Program!AK$3=Kişisel!$C$1))),CONCATENATE(AK$2,"-",Program!AK112," "),"")</f>
        <v/>
      </c>
      <c r="AL112" t="str">
        <f>IF(AND(Program!AL112&lt;&gt;"",OR(Kişisel!$C$1=Program!AL114,AND(Program!AL114="",Program!AL$3=Kişisel!$C$1))),CONCATENATE(AL$2,"-",Program!AL112," "),"")</f>
        <v/>
      </c>
      <c r="AM112" t="str">
        <f>IF(AND(Program!AM112&lt;&gt;"",OR(Kişisel!$C$1=Program!AM114,AND(Program!AM114="",Program!AM$3=Kişisel!$C$1))),CONCATENATE(AM$2,"-",Program!AM112," "),"")</f>
        <v/>
      </c>
      <c r="AN112" t="str">
        <f>IF(AND(Program!AN112&lt;&gt;"",OR(Kişisel!$C$1=Program!AN114,AND(Program!AN114="",Program!AN$3=Kişisel!$C$1))),CONCATENATE(AN$2,"-",Program!AN112," "),"")</f>
        <v/>
      </c>
      <c r="AO112" t="str">
        <f>IF(AND(Program!AO112&lt;&gt;"",OR(Kişisel!$C$1=Program!AO114,AND(Program!AO114="",Program!AO$3=Kişisel!$C$1))),CONCATENATE(AO$2,"-",Program!AO112," "),"")</f>
        <v/>
      </c>
      <c r="AP112" t="str">
        <f>IF(AND(Program!AP112&lt;&gt;"",OR(Kişisel!$C$1=Program!AP114,AND(Program!AP114="",Program!AP$3=Kişisel!$C$1))),CONCATENATE(AP$2,"-",Program!AP112," "),"")</f>
        <v/>
      </c>
      <c r="AQ112" t="str">
        <f>IF(AND(Program!AQ112&lt;&gt;"",OR(Kişisel!$C$1=Program!AQ114,AND(Program!AQ114="",Program!AQ$3=Kişisel!$C$1))),CONCATENATE(AQ$2,"-",Program!AQ112," "),"")</f>
        <v/>
      </c>
      <c r="AR112" t="str">
        <f>IF(AND(Program!AR112&lt;&gt;"",OR(Kişisel!$C$1=Program!AR114,AND(Program!AR114="",Program!AR$3=Kişisel!$C$1))),CONCATENATE(AR$2,"-",Program!AR112," "),"")</f>
        <v/>
      </c>
      <c r="AS112" t="str">
        <f>IF(AND(Program!AS112&lt;&gt;"",OR(Kişisel!$C$1=Program!AS114,AND(Program!AS114="",Program!AS$3=Kişisel!$C$1))),CONCATENATE(AS$2,"-",Program!AS112," "),"")</f>
        <v/>
      </c>
      <c r="AT112" t="str">
        <f>IF(AND(Program!AT112&lt;&gt;"",OR(Kişisel!$C$1=Program!AT114,AND(Program!AT114="",Program!AT$3=Kişisel!$C$1))),CONCATENATE(AT$2,"-",Program!AT112," "),"")</f>
        <v/>
      </c>
      <c r="AU112" t="str">
        <f>IF(AND(Program!AU112&lt;&gt;"",OR(Kişisel!$C$1=Program!AU114,AND(Program!AU114="",Program!AU$3=Kişisel!$C$1))),CONCATENATE(AU$2,"-",Program!AU112," "),"")</f>
        <v/>
      </c>
      <c r="AV112" t="str">
        <f>IF(AND(Program!AV112&lt;&gt;"",OR(Kişisel!$C$1=Program!AV114,AND(Program!AV114="",Program!AV$3=Kişisel!$C$1))),CONCATENATE(AV$2,"-",Program!AV112," "),"")</f>
        <v/>
      </c>
      <c r="AW112" t="str">
        <f>IF(AND(Program!AW112&lt;&gt;"",OR(Kişisel!$C$1=Program!AW114,AND(Program!AW114="",Program!AW$3=Kişisel!$C$1))),CONCATENATE(AW$2,"-",Program!AW112," "),"")</f>
        <v/>
      </c>
      <c r="AX112" t="str">
        <f>IF(AND(Program!AX112&lt;&gt;"",OR(Kişisel!$C$1=Program!AX114,AND(Program!AX114="",Program!AX$3=Kişisel!$C$1))),CONCATENATE(AX$2,"-",Program!AX112," "),"")</f>
        <v/>
      </c>
      <c r="AY112" t="str">
        <f>IF(AND(Program!AY112&lt;&gt;"",OR(Kişisel!$C$1=Program!AY114,AND(Program!AY114="",Program!AY$3=Kişisel!$C$1))),CONCATENATE(AY$2,"-",Program!AY112," "),"")</f>
        <v/>
      </c>
      <c r="AZ112" t="str">
        <f>IF(AND(Program!AZ112&lt;&gt;"",OR(Kişisel!$C$1=Program!AZ114,AND(Program!AZ114="",Program!AZ$3=Kişisel!$C$1))),CONCATENATE(AZ$2,"-",Program!AZ112," "),"")</f>
        <v/>
      </c>
      <c r="BA112" t="str">
        <f>IF(AND(Program!BA112&lt;&gt;"",OR(Kişisel!$C$1=Program!BA114,AND(Program!BA114="",Program!BA$3=Kişisel!$C$1))),CONCATENATE(BA$2,"-",Program!BA112," "),"")</f>
        <v/>
      </c>
      <c r="BB112" t="str">
        <f>IF(AND(Program!BB112&lt;&gt;"",OR(Kişisel!$C$1=Program!BB114,AND(Program!BB114="",Program!BB$3=Kişisel!$C$1))),CONCATENATE(BB$2,"-",Program!BB112," "),"")</f>
        <v/>
      </c>
      <c r="BC112" t="str">
        <f>IF(AND(Program!BC112&lt;&gt;"",OR(Kişisel!$C$1=Program!BC114,AND(Program!BC114="",Program!BC$3=Kişisel!$C$1))),CONCATENATE(BC$2,"-",Program!BC112," "),"")</f>
        <v/>
      </c>
      <c r="BD112" t="str">
        <f>IF(AND(Program!BD112&lt;&gt;"",OR(Kişisel!$C$1=Program!BD114,AND(Program!BD114="",Program!BD$3=Kişisel!$C$1))),CONCATENATE(BD$2,"-",Program!BD112," "),"")</f>
        <v/>
      </c>
      <c r="BE112" t="str">
        <f>IF(AND(Program!BE112&lt;&gt;"",OR(Kişisel!$C$1=Program!BE114,AND(Program!BE114="",Program!BE$3=Kişisel!$C$1))),CONCATENATE(BE$2,"-",Program!BE112," "),"")</f>
        <v/>
      </c>
      <c r="BF112" t="str">
        <f t="shared" ref="BF112" si="162">CONCATENATE(D112,E112,F112,G112,H112,I112,J112,K112,L112,M112,N112,O112,P112,Q112,R112,S112,T112,U112,V112,W112,X112,Y112,Z112,AA112,AB112,AC112,AD112,AE112,AF112,AG112,AH112,AI112,AJ112,AK112,AL112,AM112,AN112,AO112,AP112,AQ112,)</f>
        <v/>
      </c>
      <c r="BG112" t="str">
        <f t="shared" ref="BG112" si="163">CONCATENATE(AR112,AS112,AT112,AU112,AV112,AW112,AX112,AY112,AZ112,BA112,BB112,BC112,BD112,BE112,)</f>
        <v/>
      </c>
    </row>
    <row r="113" spans="1:59">
      <c r="A113" s="394"/>
      <c r="B113" s="5"/>
      <c r="D113" s="29" t="str">
        <f>IF(D111&lt;&gt;"",IF(Program!D114&lt;&gt;"","("&amp;Program!D114&amp;")","("&amp;Program!D$3&amp;")"),"")</f>
        <v/>
      </c>
      <c r="E113" s="29" t="str">
        <f>IF(E111&lt;&gt;"",IF(Program!E114&lt;&gt;"","("&amp;Program!E114&amp;")","("&amp;Program!E$3&amp;")"),"")</f>
        <v/>
      </c>
      <c r="F113" s="29" t="str">
        <f>IF(F111&lt;&gt;"",IF(Program!F114&lt;&gt;"","("&amp;Program!F114&amp;")","("&amp;Program!F$3&amp;")"),"")</f>
        <v/>
      </c>
      <c r="G113" s="29" t="str">
        <f>IF(G111&lt;&gt;"",IF(Program!G114&lt;&gt;"","("&amp;Program!G114&amp;")","("&amp;Program!G$3&amp;")"),"")</f>
        <v/>
      </c>
      <c r="H113" s="29" t="str">
        <f>IF(H111&lt;&gt;"",IF(Program!H114&lt;&gt;"","("&amp;Program!H114&amp;")","("&amp;Program!H$3&amp;")"),"")</f>
        <v/>
      </c>
      <c r="I113" s="29" t="str">
        <f>IF(I111&lt;&gt;"",IF(Program!I114&lt;&gt;"","("&amp;Program!I114&amp;")","("&amp;Program!I$3&amp;")"),"")</f>
        <v/>
      </c>
      <c r="J113" s="29" t="str">
        <f>IF(J111&lt;&gt;"",IF(Program!J114&lt;&gt;"","("&amp;Program!J114&amp;")","("&amp;Program!J$3&amp;")"),"")</f>
        <v/>
      </c>
      <c r="K113" s="29" t="str">
        <f>IF(K111&lt;&gt;"",IF(Program!K114&lt;&gt;"","("&amp;Program!K114&amp;")","("&amp;Program!K$3&amp;")"),"")</f>
        <v/>
      </c>
      <c r="L113" s="29" t="str">
        <f>IF(L111&lt;&gt;"",IF(Program!L114&lt;&gt;"","("&amp;Program!L114&amp;")","("&amp;Program!L$3&amp;")"),"")</f>
        <v/>
      </c>
      <c r="M113" s="29" t="str">
        <f>IF(M111&lt;&gt;"",IF(Program!M114&lt;&gt;"","("&amp;Program!M114&amp;")","("&amp;Program!M$3&amp;")"),"")</f>
        <v/>
      </c>
      <c r="N113" s="29" t="str">
        <f>IF(N111&lt;&gt;"",IF(Program!N114&lt;&gt;"","("&amp;Program!N114&amp;")","("&amp;Program!N$3&amp;")"),"")</f>
        <v/>
      </c>
      <c r="O113" s="29" t="str">
        <f>IF(O111&lt;&gt;"",IF(Program!O114&lt;&gt;"","("&amp;Program!O114&amp;")","("&amp;Program!O$3&amp;")"),"")</f>
        <v/>
      </c>
      <c r="P113" s="29" t="str">
        <f>IF(P111&lt;&gt;"",IF(Program!P114&lt;&gt;"","("&amp;Program!P114&amp;")","("&amp;Program!P$3&amp;")"),"")</f>
        <v/>
      </c>
      <c r="Q113" s="29" t="str">
        <f>IF(Q111&lt;&gt;"",IF(Program!Q114&lt;&gt;"","("&amp;Program!Q114&amp;")","("&amp;Program!Q$3&amp;")"),"")</f>
        <v/>
      </c>
      <c r="R113" s="29" t="str">
        <f>IF(R111&lt;&gt;"",IF(Program!R114&lt;&gt;"","("&amp;Program!R114&amp;")","("&amp;Program!R$3&amp;")"),"")</f>
        <v/>
      </c>
      <c r="S113" s="29" t="str">
        <f>IF(S111&lt;&gt;"",IF(Program!S114&lt;&gt;"","("&amp;Program!S114&amp;")","("&amp;Program!S$3&amp;")"),"")</f>
        <v/>
      </c>
      <c r="T113" s="29" t="str">
        <f>IF(T111&lt;&gt;"",IF(Program!T114&lt;&gt;"","("&amp;Program!T114&amp;")","("&amp;Program!T$3&amp;")"),"")</f>
        <v/>
      </c>
      <c r="U113" s="29" t="str">
        <f>IF(U111&lt;&gt;"",IF(Program!U114&lt;&gt;"","("&amp;Program!U114&amp;")","("&amp;Program!U$3&amp;")"),"")</f>
        <v/>
      </c>
      <c r="V113" s="29" t="str">
        <f>IF(V111&lt;&gt;"",IF(Program!V114&lt;&gt;"","("&amp;Program!V114&amp;")","("&amp;Program!V$3&amp;")"),"")</f>
        <v/>
      </c>
      <c r="W113" s="29" t="str">
        <f>IF(W111&lt;&gt;"",IF(Program!W114&lt;&gt;"","("&amp;Program!W114&amp;")","("&amp;Program!W$3&amp;")"),"")</f>
        <v/>
      </c>
      <c r="X113" s="29" t="str">
        <f>IF(X111&lt;&gt;"",IF(Program!X114&lt;&gt;"","("&amp;Program!X114&amp;")","("&amp;Program!X$3&amp;")"),"")</f>
        <v/>
      </c>
      <c r="Y113" s="29" t="str">
        <f>IF(Y111&lt;&gt;"",IF(Program!Y114&lt;&gt;"","("&amp;Program!Y114&amp;")","("&amp;Program!Y$3&amp;")"),"")</f>
        <v/>
      </c>
      <c r="Z113" s="29" t="str">
        <f>IF(Z111&lt;&gt;"",IF(Program!Z114&lt;&gt;"","("&amp;Program!Z114&amp;")","("&amp;Program!Z$3&amp;")"),"")</f>
        <v/>
      </c>
      <c r="AA113" s="29" t="str">
        <f>IF(AA111&lt;&gt;"",IF(Program!AA114&lt;&gt;"","("&amp;Program!AA114&amp;")","("&amp;Program!AA$3&amp;")"),"")</f>
        <v/>
      </c>
      <c r="AB113" s="29" t="str">
        <f>IF(AB111&lt;&gt;"",IF(Program!AB114&lt;&gt;"","("&amp;Program!AB114&amp;")","("&amp;Program!AB$3&amp;")"),"")</f>
        <v/>
      </c>
      <c r="AC113" s="29" t="str">
        <f>IF(AC111&lt;&gt;"",IF(Program!AC114&lt;&gt;"","("&amp;Program!AC114&amp;")","("&amp;Program!AC$3&amp;")"),"")</f>
        <v/>
      </c>
      <c r="AD113" s="29" t="str">
        <f>IF(AD111&lt;&gt;"",IF(Program!AD114&lt;&gt;"","("&amp;Program!AD114&amp;")","("&amp;Program!AD$3&amp;")"),"")</f>
        <v>(14)</v>
      </c>
      <c r="AE113" s="29" t="str">
        <f>IF(AE111&lt;&gt;"",IF(Program!AE114&lt;&gt;"","("&amp;Program!AE114&amp;")","("&amp;Program!AE$3&amp;")"),"")</f>
        <v/>
      </c>
      <c r="AF113" s="29" t="str">
        <f>IF(AF111&lt;&gt;"",IF(Program!AF114&lt;&gt;"","("&amp;Program!AF114&amp;")","("&amp;Program!AF$3&amp;")"),"")</f>
        <v/>
      </c>
      <c r="AG113" s="29" t="str">
        <f>IF(AG111&lt;&gt;"",IF(Program!AG114&lt;&gt;"","("&amp;Program!AG114&amp;")","("&amp;Program!AG$3&amp;")"),"")</f>
        <v/>
      </c>
      <c r="AH113" s="29" t="str">
        <f>IF(AH111&lt;&gt;"",IF(Program!AH114&lt;&gt;"","("&amp;Program!AH114&amp;")","("&amp;Program!AH$3&amp;")"),"")</f>
        <v/>
      </c>
      <c r="AI113" s="29" t="str">
        <f>IF(AI111&lt;&gt;"",IF(Program!AI114&lt;&gt;"","("&amp;Program!AI114&amp;")","("&amp;Program!AI$3&amp;")"),"")</f>
        <v/>
      </c>
      <c r="AJ113" s="29" t="str">
        <f>IF(AJ111&lt;&gt;"",IF(Program!AJ114&lt;&gt;"","("&amp;Program!AJ114&amp;")","("&amp;Program!AJ$3&amp;")"),"")</f>
        <v/>
      </c>
      <c r="AK113" s="29" t="str">
        <f>IF(AK111&lt;&gt;"",IF(Program!AK114&lt;&gt;"","("&amp;Program!AK114&amp;")","("&amp;Program!AK$3&amp;")"),"")</f>
        <v/>
      </c>
      <c r="AL113" s="29" t="str">
        <f>IF(AL111&lt;&gt;"",IF(Program!AL114&lt;&gt;"","("&amp;Program!AL114&amp;")","("&amp;Program!AL$3&amp;")"),"")</f>
        <v/>
      </c>
      <c r="AM113" s="29" t="str">
        <f>IF(AM111&lt;&gt;"",IF(Program!AM114&lt;&gt;"","("&amp;Program!AM114&amp;")","("&amp;Program!AM$3&amp;")"),"")</f>
        <v/>
      </c>
      <c r="AN113" s="29" t="str">
        <f>IF(AN111&lt;&gt;"",IF(Program!AN114&lt;&gt;"","("&amp;Program!AN114&amp;")","("&amp;Program!AN$3&amp;")"),"")</f>
        <v/>
      </c>
      <c r="AO113" s="29" t="str">
        <f>IF(AO111&lt;&gt;"",IF(Program!AO114&lt;&gt;"","("&amp;Program!AO114&amp;")","("&amp;Program!AO$3&amp;")"),"")</f>
        <v/>
      </c>
      <c r="AP113" s="29" t="str">
        <f>IF(AP111&lt;&gt;"",IF(Program!AP114&lt;&gt;"","("&amp;Program!AP114&amp;")","("&amp;Program!AP$3&amp;")"),"")</f>
        <v/>
      </c>
      <c r="AQ113" s="29" t="str">
        <f>IF(AQ111&lt;&gt;"",IF(Program!AQ114&lt;&gt;"","("&amp;Program!AQ114&amp;")","("&amp;Program!AQ$3&amp;")"),"")</f>
        <v/>
      </c>
      <c r="AR113" s="29" t="str">
        <f>IF(AR111&lt;&gt;"",IF(Program!AR114&lt;&gt;"","("&amp;Program!AR114&amp;")","("&amp;Program!AR$3&amp;")"),"")</f>
        <v/>
      </c>
      <c r="AS113" s="29" t="str">
        <f>IF(AS111&lt;&gt;"",IF(Program!AS114&lt;&gt;"","("&amp;Program!AS114&amp;")","("&amp;Program!AS$3&amp;")"),"")</f>
        <v/>
      </c>
      <c r="AT113" s="29" t="str">
        <f>IF(AT111&lt;&gt;"",IF(Program!AT114&lt;&gt;"","("&amp;Program!AT114&amp;")","("&amp;Program!AT$3&amp;")"),"")</f>
        <v/>
      </c>
      <c r="AU113" s="29" t="str">
        <f>IF(AU111&lt;&gt;"",IF(Program!AU114&lt;&gt;"","("&amp;Program!AU114&amp;")","("&amp;Program!AU$3&amp;")"),"")</f>
        <v/>
      </c>
      <c r="AV113" s="29" t="str">
        <f>IF(AV111&lt;&gt;"",IF(Program!AV114&lt;&gt;"","("&amp;Program!AV114&amp;")","("&amp;Program!AV$3&amp;")"),"")</f>
        <v/>
      </c>
      <c r="AW113" s="29" t="str">
        <f>IF(AW111&lt;&gt;"",IF(Program!AW114&lt;&gt;"","("&amp;Program!AW114&amp;")","("&amp;Program!AW$3&amp;")"),"")</f>
        <v/>
      </c>
      <c r="AX113" s="29" t="str">
        <f>IF(AX111&lt;&gt;"",IF(Program!AX114&lt;&gt;"","("&amp;Program!AX114&amp;")","("&amp;Program!AX$3&amp;")"),"")</f>
        <v/>
      </c>
      <c r="AY113" s="29" t="str">
        <f>IF(AY111&lt;&gt;"",IF(Program!AY114&lt;&gt;"","("&amp;Program!AY114&amp;")","("&amp;Program!AY$3&amp;")"),"")</f>
        <v/>
      </c>
      <c r="AZ113" s="29" t="str">
        <f>IF(AZ111&lt;&gt;"",IF(Program!AZ114&lt;&gt;"","("&amp;Program!AZ114&amp;")","("&amp;Program!AZ$3&amp;")"),"")</f>
        <v/>
      </c>
      <c r="BA113" s="29" t="str">
        <f>IF(BA111&lt;&gt;"",IF(Program!BA114&lt;&gt;"","("&amp;Program!BA114&amp;")","("&amp;Program!BA$3&amp;")"),"")</f>
        <v/>
      </c>
      <c r="BB113" s="29" t="str">
        <f>IF(BB111&lt;&gt;"",IF(Program!BB114&lt;&gt;"","("&amp;Program!BB114&amp;")","("&amp;Program!BB$3&amp;")"),"")</f>
        <v/>
      </c>
      <c r="BC113" s="29" t="str">
        <f>IF(BC111&lt;&gt;"",IF(Program!BC114&lt;&gt;"","("&amp;Program!BC114&amp;")","("&amp;Program!BC$3&amp;")"),"")</f>
        <v/>
      </c>
      <c r="BD113" s="29" t="str">
        <f>IF(BD111&lt;&gt;"",IF(Program!BD114&lt;&gt;"","("&amp;Program!BD114&amp;")","("&amp;Program!BD$3&amp;")"),"")</f>
        <v/>
      </c>
      <c r="BE113" s="29" t="str">
        <f>IF(BE111&lt;&gt;"",IF(Program!BE114&lt;&gt;"","("&amp;Program!BE114&amp;")","("&amp;Program!BE$3&amp;")"),"")</f>
        <v/>
      </c>
      <c r="BG113" t="str">
        <f t="shared" ref="BG113:BG114" si="164">CONCATENATE(AR113,AR115,AS113,AS115,AT113,AT115,AU113,AU115,AV113,AV115,AW113,AW115,AX113,AX115,AY113,AY115,AZ113,AZ115,BA113,BA115,BB113,BB115,BC113,BC115,BD113,BD115,BE113,BE115)</f>
        <v/>
      </c>
    </row>
    <row r="114" spans="1:59">
      <c r="A114" s="394"/>
      <c r="B114" s="5">
        <v>0.70833333333333304</v>
      </c>
      <c r="C114" s="6" t="str">
        <f t="shared" si="100"/>
        <v/>
      </c>
      <c r="D114" s="9" t="str">
        <f>IF(IFERROR(SEARCH(Kişisel!$A$1,Program!D116),FALSE),D$2&amp;"-"&amp;Program!D115&amp;"/ ","")</f>
        <v/>
      </c>
      <c r="E114" s="9" t="str">
        <f>IF(IFERROR(SEARCH(Kişisel!$A$1,Program!E116),FALSE),E$2&amp;"-"&amp;Program!E115&amp;"/ ","")</f>
        <v/>
      </c>
      <c r="F114" s="9" t="str">
        <f>IF(IFERROR(SEARCH(Kişisel!$A$1,Program!F116),FALSE),F$2&amp;"-"&amp;Program!F115&amp;"/ ","")</f>
        <v/>
      </c>
      <c r="G114" s="9" t="str">
        <f>IF(IFERROR(SEARCH(Kişisel!$A$1,Program!G116),FALSE),G$2&amp;"-"&amp;Program!G115&amp;"/ ","")</f>
        <v/>
      </c>
      <c r="H114" s="9" t="str">
        <f>IF(IFERROR(SEARCH(Kişisel!$A$1,Program!H116),FALSE),H$2&amp;"-"&amp;Program!H115&amp;"/ ","")</f>
        <v/>
      </c>
      <c r="I114" s="9" t="str">
        <f>IF(IFERROR(SEARCH(Kişisel!$A$1,Program!I116),FALSE),I$2&amp;"-"&amp;Program!I115&amp;"/ ","")</f>
        <v/>
      </c>
      <c r="J114" s="9" t="str">
        <f>IF(IFERROR(SEARCH(Kişisel!$A$1,Program!J116),FALSE),J$2&amp;"-"&amp;Program!J115&amp;"/ ","")</f>
        <v/>
      </c>
      <c r="K114" s="9" t="str">
        <f>IF(IFERROR(SEARCH(Kişisel!$A$1,Program!K116),FALSE),K$2&amp;"-"&amp;Program!K115&amp;"/ ","")</f>
        <v/>
      </c>
      <c r="L114" s="9" t="str">
        <f>IF(IFERROR(SEARCH(Kişisel!$A$1,Program!L116),FALSE),L$2&amp;"-"&amp;Program!L115&amp;"/ ","")</f>
        <v/>
      </c>
      <c r="M114" s="9" t="str">
        <f>IF(IFERROR(SEARCH(Kişisel!$A$1,Program!M116),FALSE),M$2&amp;"-"&amp;Program!M115&amp;"/ ","")</f>
        <v/>
      </c>
      <c r="N114" s="9" t="str">
        <f>IF(IFERROR(SEARCH(Kişisel!$A$1,Program!#REF!),FALSE),N$2&amp;"-"&amp;Program!#REF!&amp;"/ ","")</f>
        <v/>
      </c>
      <c r="O114" s="9" t="str">
        <f>IF(IFERROR(SEARCH(Kişisel!$A$1,Program!O116),FALSE),O$2&amp;"-"&amp;Program!O115&amp;"/ ","")</f>
        <v/>
      </c>
      <c r="P114" s="9" t="str">
        <f>IF(IFERROR(SEARCH(Kişisel!$A$1,Program!P116),FALSE),P$2&amp;"-"&amp;Program!P115&amp;"/ ","")</f>
        <v/>
      </c>
      <c r="Q114" s="9" t="str">
        <f>IF(IFERROR(SEARCH(Kişisel!$A$1,Program!Q116),FALSE),Q$2&amp;"-"&amp;Program!Q115&amp;"/ ","")</f>
        <v/>
      </c>
      <c r="R114" s="9" t="str">
        <f>IF(IFERROR(SEARCH(Kişisel!$A$1,Program!R116),FALSE),R$2&amp;"-"&amp;Program!R115&amp;"/ ","")</f>
        <v/>
      </c>
      <c r="S114" s="9" t="str">
        <f>IF(IFERROR(SEARCH(Kişisel!$A$1,Program!S116),FALSE),S$2&amp;"-"&amp;Program!S115&amp;"/ ","")</f>
        <v/>
      </c>
      <c r="T114" s="9" t="str">
        <f>IF(IFERROR(SEARCH(Kişisel!$A$1,Program!T116),FALSE),T$2&amp;"-"&amp;Program!T115&amp;"/ ","")</f>
        <v/>
      </c>
      <c r="U114" s="9" t="str">
        <f>IF(IFERROR(SEARCH(Kişisel!$A$1,Program!U116),FALSE),U$2&amp;"-"&amp;Program!U115&amp;"/ ","")</f>
        <v/>
      </c>
      <c r="V114" s="9" t="str">
        <f>IF(IFERROR(SEARCH(Kişisel!$A$1,Program!V116),FALSE),V$2&amp;"-"&amp;Program!V115&amp;"/ ","")</f>
        <v/>
      </c>
      <c r="W114" s="9" t="str">
        <f>IF(IFERROR(SEARCH(Kişisel!$A$1,Program!W116),FALSE),W$2&amp;"-"&amp;Program!W115&amp;"/ ","")</f>
        <v/>
      </c>
      <c r="X114" s="9" t="str">
        <f>IF(IFERROR(SEARCH(Kişisel!$A$1,Program!X116),FALSE),X$2&amp;"-"&amp;Program!X115&amp;"/ ","")</f>
        <v/>
      </c>
      <c r="Y114" s="9" t="str">
        <f>IF(IFERROR(SEARCH(Kişisel!$A$1,Program!Y116),FALSE),Y$2&amp;"-"&amp;Program!Y115&amp;"/ ","")</f>
        <v/>
      </c>
      <c r="Z114" s="9" t="str">
        <f>IF(IFERROR(SEARCH(Kişisel!$A$1,Program!Z116),FALSE),Z$2&amp;"-"&amp;Program!Z115&amp;"/ ","")</f>
        <v/>
      </c>
      <c r="AA114" s="9" t="str">
        <f>IF(IFERROR(SEARCH(Kişisel!$A$1,Program!AA116),FALSE),AA$2&amp;"-"&amp;Program!AA115&amp;"/ ","")</f>
        <v/>
      </c>
      <c r="AB114" s="9" t="str">
        <f>IF(IFERROR(SEARCH(Kişisel!$A$1,Program!AB116),FALSE),AB$2&amp;"-"&amp;Program!AB115&amp;"/ ","")</f>
        <v/>
      </c>
      <c r="AC114" s="9" t="str">
        <f>IF(IFERROR(SEARCH(Kişisel!$A$1,Program!AC116),FALSE),AC$2&amp;"-"&amp;Program!AC115&amp;"/ ","")</f>
        <v/>
      </c>
      <c r="AD114" s="9" t="str">
        <f>IF(IFERROR(SEARCH(Kişisel!$A$1,Program!AD116),FALSE),AD$2&amp;"-"&amp;Program!AD115&amp;"/ ","")</f>
        <v/>
      </c>
      <c r="AE114" s="9" t="str">
        <f>IF(IFERROR(SEARCH(Kişisel!$A$1,Program!AE116),FALSE),AE$2&amp;"-"&amp;Program!AE115&amp;"/ ","")</f>
        <v/>
      </c>
      <c r="AF114" s="9" t="str">
        <f>IF(IFERROR(SEARCH(Kişisel!$A$1,Program!AF116),FALSE),AF$2&amp;"-"&amp;Program!AF115&amp;"/ ","")</f>
        <v/>
      </c>
      <c r="AG114" s="9" t="str">
        <f>IF(IFERROR(SEARCH(Kişisel!$A$1,Program!AG116),FALSE),AG$2&amp;"-"&amp;Program!AG115&amp;"/ ","")</f>
        <v/>
      </c>
      <c r="AH114" s="9" t="str">
        <f>IF(IFERROR(SEARCH(Kişisel!$A$1,Program!AH116),FALSE),AH$2&amp;"-"&amp;Program!AH115&amp;"/ ","")</f>
        <v/>
      </c>
      <c r="AI114" s="9" t="str">
        <f>IF(IFERROR(SEARCH(Kişisel!$A$1,Program!AI116),FALSE),AI$2&amp;"-"&amp;Program!AI115&amp;"/ ","")</f>
        <v/>
      </c>
      <c r="AJ114" s="9" t="str">
        <f>IF(IFERROR(SEARCH(Kişisel!$A$1,Program!AJ116),FALSE),AJ$2&amp;"-"&amp;Program!AJ115&amp;"/ ","")</f>
        <v/>
      </c>
      <c r="AK114" s="9" t="str">
        <f>IF(IFERROR(SEARCH(Kişisel!$A$1,Program!AK116),FALSE),AK$2&amp;"-"&amp;Program!AK115&amp;"/ ","")</f>
        <v/>
      </c>
      <c r="AL114" s="9" t="str">
        <f>IF(IFERROR(SEARCH(Kişisel!$A$1,Program!AL116),FALSE),AL$2&amp;"-"&amp;Program!AL115&amp;"/ ","")</f>
        <v/>
      </c>
      <c r="AM114" s="9" t="str">
        <f>IF(IFERROR(SEARCH(Kişisel!$A$1,Program!AM116),FALSE),AM$2&amp;"-"&amp;Program!AM115&amp;"/ ","")</f>
        <v/>
      </c>
      <c r="AN114" s="9" t="str">
        <f>IF(IFERROR(SEARCH(Kişisel!$A$1,Program!AN116),FALSE),AN$2&amp;"-"&amp;Program!AN115&amp;"/ ","")</f>
        <v/>
      </c>
      <c r="AO114" s="9" t="str">
        <f>IF(IFERROR(SEARCH(Kişisel!$A$1,Program!AO116),FALSE),AO$2&amp;"-"&amp;Program!AO115&amp;"/ ","")</f>
        <v/>
      </c>
      <c r="AP114" s="9" t="str">
        <f>IF(IFERROR(SEARCH(Kişisel!$A$1,Program!AP116),FALSE),AP$2&amp;"-"&amp;Program!AP115&amp;"/ ","")</f>
        <v/>
      </c>
      <c r="AQ114" s="9" t="str">
        <f>IF(IFERROR(SEARCH(Kişisel!$A$1,Program!AQ116),FALSE),AQ$2&amp;"-"&amp;Program!AQ115&amp;"/ ","")</f>
        <v/>
      </c>
      <c r="AR114" s="9" t="str">
        <f>IF(IFERROR(SEARCH(Kişisel!$A$1,Program!AR116),FALSE),AR$2&amp;"-"&amp;Program!AR115&amp;"/ ","")</f>
        <v/>
      </c>
      <c r="AS114" s="9" t="str">
        <f>IF(IFERROR(SEARCH(Kişisel!$A$1,Program!AS116),FALSE),AS$2&amp;"-"&amp;Program!AS115&amp;"/ ","")</f>
        <v/>
      </c>
      <c r="AT114" s="9" t="str">
        <f>IF(IFERROR(SEARCH(Kişisel!$A$1,Program!AT116),FALSE),AT$2&amp;"-"&amp;Program!AT115&amp;"/ ","")</f>
        <v/>
      </c>
      <c r="AU114" s="9" t="str">
        <f>IF(IFERROR(SEARCH(Kişisel!$A$1,Program!AU116),FALSE),AU$2&amp;"-"&amp;Program!AU115&amp;"/ ","")</f>
        <v/>
      </c>
      <c r="AV114" s="9" t="str">
        <f>IF(IFERROR(SEARCH(Kişisel!$A$1,Program!AV116),FALSE),AV$2&amp;"-"&amp;Program!AV115&amp;"/ ","")</f>
        <v/>
      </c>
      <c r="AW114" s="9" t="str">
        <f>IF(IFERROR(SEARCH(Kişisel!$A$1,Program!AW116),FALSE),AW$2&amp;"-"&amp;Program!AW115&amp;"/ ","")</f>
        <v/>
      </c>
      <c r="AX114" s="9" t="str">
        <f>IF(IFERROR(SEARCH(Kişisel!$A$1,Program!AX116),FALSE),AX$2&amp;"-"&amp;Program!AX115&amp;"/ ","")</f>
        <v/>
      </c>
      <c r="AY114" s="9" t="str">
        <f>IF(IFERROR(SEARCH(Kişisel!$A$1,Program!AY116),FALSE),AY$2&amp;"-"&amp;Program!AY115&amp;"/ ","")</f>
        <v/>
      </c>
      <c r="AZ114" s="9" t="str">
        <f>IF(IFERROR(SEARCH(Kişisel!$A$1,Program!AZ116),FALSE),AZ$2&amp;"-"&amp;Program!AZ115&amp;"/ ","")</f>
        <v/>
      </c>
      <c r="BA114" s="9" t="str">
        <f>IF(IFERROR(SEARCH(Kişisel!$A$1,Program!BA116),FALSE),BA$2&amp;"-"&amp;Program!BA115&amp;"/ ","")</f>
        <v/>
      </c>
      <c r="BB114" s="9" t="str">
        <f>IF(IFERROR(SEARCH(Kişisel!$A$1,Program!BB116),FALSE),BB$2&amp;"-"&amp;Program!BB115&amp;"/ ","")</f>
        <v/>
      </c>
      <c r="BC114" s="9" t="str">
        <f>IF(IFERROR(SEARCH(Kişisel!$A$1,Program!BC116),FALSE),BC$2&amp;"-"&amp;Program!BC115&amp;"/ ","")</f>
        <v/>
      </c>
      <c r="BD114" s="9" t="str">
        <f>IF(IFERROR(SEARCH(Kişisel!$A$1,Program!BD116),FALSE),BD$2&amp;"-"&amp;Program!BD115&amp;"/ ","")</f>
        <v/>
      </c>
      <c r="BE114" s="9" t="str">
        <f>IF(IFERROR(SEARCH(Kişisel!$A$1,Program!BE116),FALSE),BE$2&amp;"-"&amp;Program!BE115&amp;"/ ","")</f>
        <v/>
      </c>
      <c r="BF114" t="str">
        <f t="shared" ref="BF114" si="165">CONCATENATE(D114,D116,E114,E116,F114,F116,G114,G116,H114,H116,I114,I116,J114,J116,K114,K116,L114,L116,M114,M116,N114,N116,O114,O116,P114,P116,Q114,Q116,R114,R116,S114,S116,T114,T116,U114,U116,V114,V116,W114,W116,X114,X116,Y114,Y116,Z114,Z116,AA114,AA116,AB114,AB116,AC114,AC116,AD114,AD116,AE114,AE116,AF114,AF116,AG114,AG116,AH114,AH116,AI114,AI116,AJ114,AJ116,AK114,AK116,AL114,AL116,AM114,AM116,AN114,AN116,AO114,AO116,AP114,AP116,AQ114,AQ116)</f>
        <v/>
      </c>
      <c r="BG114" t="str">
        <f t="shared" si="164"/>
        <v/>
      </c>
    </row>
    <row r="115" spans="1:59">
      <c r="A115" s="394"/>
      <c r="B115" s="5"/>
      <c r="C115" s="6" t="e">
        <f t="shared" si="100"/>
        <v>#REF!</v>
      </c>
      <c r="D115" t="str">
        <f>IF(AND(Program!D115&lt;&gt;"",OR(Kişisel!$C$1=Program!D117,AND(Program!D117="",Program!D$3=Kişisel!$C$1))),CONCATENATE(D$2,"-",Program!D115," "),"")</f>
        <v/>
      </c>
      <c r="E115" t="str">
        <f>IF(AND(Program!E115&lt;&gt;"",OR(Kişisel!$C$1=Program!E117,AND(Program!E117="",Program!E$3=Kişisel!$C$1))),CONCATENATE(E$2,"-",Program!E115," "),"")</f>
        <v/>
      </c>
      <c r="F115" t="str">
        <f>IF(AND(Program!F115&lt;&gt;"",OR(Kişisel!$C$1=Program!F117,AND(Program!F117="",Program!F$3=Kişisel!$C$1))),CONCATENATE(F$2,"-",Program!F115," "),"")</f>
        <v/>
      </c>
      <c r="G115" t="str">
        <f>IF(AND(Program!G115&lt;&gt;"",OR(Kişisel!$C$1=Program!G117,AND(Program!G117="",Program!G$3=Kişisel!$C$1))),CONCATENATE(G$2,"-",Program!G115," "),"")</f>
        <v/>
      </c>
      <c r="H115" t="str">
        <f>IF(AND(Program!H115&lt;&gt;"",OR(Kişisel!$C$1=Program!H117,AND(Program!H117="",Program!H$3=Kişisel!$C$1))),CONCATENATE(H$2,"-",Program!H115," "),"")</f>
        <v/>
      </c>
      <c r="I115" t="str">
        <f>IF(AND(Program!I115&lt;&gt;"",OR(Kişisel!$C$1=Program!I117,AND(Program!I117="",Program!I$3=Kişisel!$C$1))),CONCATENATE(I$2,"-",Program!I115," "),"")</f>
        <v/>
      </c>
      <c r="J115" t="str">
        <f>IF(AND(Program!J115&lt;&gt;"",OR(Kişisel!$C$1=Program!J117,AND(Program!J117="",Program!J$3=Kişisel!$C$1))),CONCATENATE(J$2,"-",Program!J115," "),"")</f>
        <v/>
      </c>
      <c r="K115" t="str">
        <f>IF(AND(Program!K115&lt;&gt;"",OR(Kişisel!$C$1=Program!K117,AND(Program!K117="",Program!K$3=Kişisel!$C$1))),CONCATENATE(K$2,"-",Program!K115," "),"")</f>
        <v/>
      </c>
      <c r="L115" t="str">
        <f>IF(AND(Program!L115&lt;&gt;"",OR(Kişisel!$C$1=Program!L117,AND(Program!L117="",Program!L$3=Kişisel!$C$1))),CONCATENATE(L$2,"-",Program!L115," "),"")</f>
        <v/>
      </c>
      <c r="M115" t="str">
        <f>IF(AND(Program!M115&lt;&gt;"",OR(Kişisel!$C$1=Program!M117,AND(Program!M117="",Program!M$3=Kişisel!$C$1))),CONCATENATE(M$2,"-",Program!M115," "),"")</f>
        <v/>
      </c>
      <c r="N115" t="e">
        <f>IF(AND(Program!#REF!&lt;&gt;"",OR(Kişisel!$C$1=Program!#REF!,AND(Program!#REF!="",Program!N$3=Kişisel!$C$1))),CONCATENATE(N$2,"-",Program!#REF!," "),"")</f>
        <v>#REF!</v>
      </c>
      <c r="O115" t="str">
        <f>IF(AND(Program!O115&lt;&gt;"",OR(Kişisel!$C$1=Program!O117,AND(Program!O117="",Program!O$3=Kişisel!$C$1))),CONCATENATE(O$2,"-",Program!O115," "),"")</f>
        <v/>
      </c>
      <c r="P115" t="str">
        <f>IF(AND(Program!P115&lt;&gt;"",OR(Kişisel!$C$1=Program!P117,AND(Program!P117="",Program!P$3=Kişisel!$C$1))),CONCATENATE(P$2,"-",Program!P115," "),"")</f>
        <v/>
      </c>
      <c r="Q115" t="str">
        <f>IF(AND(Program!Q115&lt;&gt;"",OR(Kişisel!$C$1=Program!Q117,AND(Program!Q117="",Program!Q$3=Kişisel!$C$1))),CONCATENATE(Q$2,"-",Program!Q115," "),"")</f>
        <v/>
      </c>
      <c r="R115" t="str">
        <f>IF(AND(Program!R115&lt;&gt;"",OR(Kişisel!$C$1=Program!R117,AND(Program!R117="",Program!R$3=Kişisel!$C$1))),CONCATENATE(R$2,"-",Program!R115," "),"")</f>
        <v/>
      </c>
      <c r="S115" t="str">
        <f>IF(AND(Program!S115&lt;&gt;"",OR(Kişisel!$C$1=Program!S117,AND(Program!S117="",Program!S$3=Kişisel!$C$1))),CONCATENATE(S$2,"-",Program!S115," "),"")</f>
        <v/>
      </c>
      <c r="T115" t="str">
        <f>IF(AND(Program!T115&lt;&gt;"",OR(Kişisel!$C$1=Program!T117,AND(Program!T117="",Program!T$3=Kişisel!$C$1))),CONCATENATE(T$2,"-",Program!T115," "),"")</f>
        <v/>
      </c>
      <c r="U115" t="str">
        <f>IF(AND(Program!U115&lt;&gt;"",OR(Kişisel!$C$1=Program!U117,AND(Program!U117="",Program!U$3=Kişisel!$C$1))),CONCATENATE(U$2,"-",Program!U115," "),"")</f>
        <v/>
      </c>
      <c r="V115" t="str">
        <f>IF(AND(Program!V115&lt;&gt;"",OR(Kişisel!$C$1=Program!V117,AND(Program!V117="",Program!V$3=Kişisel!$C$1))),CONCATENATE(V$2,"-",Program!V115," "),"")</f>
        <v/>
      </c>
      <c r="W115" t="str">
        <f>IF(AND(Program!W115&lt;&gt;"",OR(Kişisel!$C$1=Program!W117,AND(Program!W117="",Program!W$3=Kişisel!$C$1))),CONCATENATE(W$2,"-",Program!W115," "),"")</f>
        <v/>
      </c>
      <c r="X115" t="str">
        <f>IF(AND(Program!X115&lt;&gt;"",OR(Kişisel!$C$1=Program!X117,AND(Program!X117="",Program!X$3=Kişisel!$C$1))),CONCATENATE(X$2,"-",Program!X115," "),"")</f>
        <v/>
      </c>
      <c r="Y115" t="str">
        <f>IF(AND(Program!Y115&lt;&gt;"",OR(Kişisel!$C$1=Program!Y117,AND(Program!Y117="",Program!Y$3=Kişisel!$C$1))),CONCATENATE(Y$2,"-",Program!Y115," "),"")</f>
        <v/>
      </c>
      <c r="Z115" t="str">
        <f>IF(AND(Program!Z115&lt;&gt;"",OR(Kişisel!$C$1=Program!Z117,AND(Program!Z117="",Program!Z$3=Kişisel!$C$1))),CONCATENATE(Z$2,"-",Program!Z115," "),"")</f>
        <v/>
      </c>
      <c r="AA115" t="str">
        <f>IF(AND(Program!AA115&lt;&gt;"",OR(Kişisel!$C$1=Program!AA117,AND(Program!AA117="",Program!AA$3=Kişisel!$C$1))),CONCATENATE(AA$2,"-",Program!AA115," "),"")</f>
        <v/>
      </c>
      <c r="AB115" t="str">
        <f>IF(AND(Program!AB115&lt;&gt;"",OR(Kişisel!$C$1=Program!AB117,AND(Program!AB117="",Program!AB$3=Kişisel!$C$1))),CONCATENATE(AB$2,"-",Program!AB115," "),"")</f>
        <v/>
      </c>
      <c r="AC115" t="str">
        <f>IF(AND(Program!AC115&lt;&gt;"",OR(Kişisel!$C$1=Program!AC117,AND(Program!AC117="",Program!AC$3=Kişisel!$C$1))),CONCATENATE(AC$2,"-",Program!AC115," "),"")</f>
        <v/>
      </c>
      <c r="AD115" t="str">
        <f>IF(AND(Program!AD115&lt;&gt;"",OR(Kişisel!$C$1=Program!AD117,AND(Program!AD117="",Program!AD$3=Kişisel!$C$1))),CONCATENATE(AD$2,"-",Program!AD115," "),"")</f>
        <v/>
      </c>
      <c r="AE115" t="str">
        <f>IF(AND(Program!AE115&lt;&gt;"",OR(Kişisel!$C$1=Program!AE117,AND(Program!AE117="",Program!AE$3=Kişisel!$C$1))),CONCATENATE(AE$2,"-",Program!AE115," "),"")</f>
        <v/>
      </c>
      <c r="AF115" t="str">
        <f>IF(AND(Program!AF115&lt;&gt;"",OR(Kişisel!$C$1=Program!AF117,AND(Program!AF117="",Program!AF$3=Kişisel!$C$1))),CONCATENATE(AF$2,"-",Program!AF115," "),"")</f>
        <v/>
      </c>
      <c r="AG115" t="str">
        <f>IF(AND(Program!AG115&lt;&gt;"",OR(Kişisel!$C$1=Program!AG117,AND(Program!AG117="",Program!AG$3=Kişisel!$C$1))),CONCATENATE(AG$2,"-",Program!AG115," "),"")</f>
        <v/>
      </c>
      <c r="AH115" t="str">
        <f>IF(AND(Program!AH115&lt;&gt;"",OR(Kişisel!$C$1=Program!AH117,AND(Program!AH117="",Program!AH$3=Kişisel!$C$1))),CONCATENATE(AH$2,"-",Program!AH115," "),"")</f>
        <v/>
      </c>
      <c r="AI115" t="str">
        <f>IF(AND(Program!AI115&lt;&gt;"",OR(Kişisel!$C$1=Program!AI117,AND(Program!AI117="",Program!AI$3=Kişisel!$C$1))),CONCATENATE(AI$2,"-",Program!AI115," "),"")</f>
        <v/>
      </c>
      <c r="AJ115" t="str">
        <f>IF(AND(Program!AJ115&lt;&gt;"",OR(Kişisel!$C$1=Program!AJ117,AND(Program!AJ117="",Program!AJ$3=Kişisel!$C$1))),CONCATENATE(AJ$2,"-",Program!AJ115," "),"")</f>
        <v/>
      </c>
      <c r="AK115" t="str">
        <f>IF(AND(Program!AK115&lt;&gt;"",OR(Kişisel!$C$1=Program!AK117,AND(Program!AK117="",Program!AK$3=Kişisel!$C$1))),CONCATENATE(AK$2,"-",Program!AK115," "),"")</f>
        <v/>
      </c>
      <c r="AL115" t="str">
        <f>IF(AND(Program!AL115&lt;&gt;"",OR(Kişisel!$C$1=Program!AL117,AND(Program!AL117="",Program!AL$3=Kişisel!$C$1))),CONCATENATE(AL$2,"-",Program!AL115," "),"")</f>
        <v/>
      </c>
      <c r="AM115" t="str">
        <f>IF(AND(Program!AM115&lt;&gt;"",OR(Kişisel!$C$1=Program!AM117,AND(Program!AM117="",Program!AM$3=Kişisel!$C$1))),CONCATENATE(AM$2,"-",Program!AM115," "),"")</f>
        <v/>
      </c>
      <c r="AN115" t="str">
        <f>IF(AND(Program!AN115&lt;&gt;"",OR(Kişisel!$C$1=Program!AN117,AND(Program!AN117="",Program!AN$3=Kişisel!$C$1))),CONCATENATE(AN$2,"-",Program!AN115," "),"")</f>
        <v/>
      </c>
      <c r="AO115" t="str">
        <f>IF(AND(Program!AO115&lt;&gt;"",OR(Kişisel!$C$1=Program!AO117,AND(Program!AO117="",Program!AO$3=Kişisel!$C$1))),CONCATENATE(AO$2,"-",Program!AO115," "),"")</f>
        <v/>
      </c>
      <c r="AP115" t="str">
        <f>IF(AND(Program!AP115&lt;&gt;"",OR(Kişisel!$C$1=Program!AP117,AND(Program!AP117="",Program!AP$3=Kişisel!$C$1))),CONCATENATE(AP$2,"-",Program!AP115," "),"")</f>
        <v/>
      </c>
      <c r="AQ115" t="str">
        <f>IF(AND(Program!AQ115&lt;&gt;"",OR(Kişisel!$C$1=Program!AQ117,AND(Program!AQ117="",Program!AQ$3=Kişisel!$C$1))),CONCATENATE(AQ$2,"-",Program!AQ115," "),"")</f>
        <v/>
      </c>
      <c r="AR115" t="str">
        <f>IF(AND(Program!AR115&lt;&gt;"",OR(Kişisel!$C$1=Program!AR117,AND(Program!AR117="",Program!AR$3=Kişisel!$C$1))),CONCATENATE(AR$2,"-",Program!AR115," "),"")</f>
        <v/>
      </c>
      <c r="AS115" t="str">
        <f>IF(AND(Program!AS115&lt;&gt;"",OR(Kişisel!$C$1=Program!AS117,AND(Program!AS117="",Program!AS$3=Kişisel!$C$1))),CONCATENATE(AS$2,"-",Program!AS115," "),"")</f>
        <v/>
      </c>
      <c r="AT115" t="str">
        <f>IF(AND(Program!AT115&lt;&gt;"",OR(Kişisel!$C$1=Program!AT117,AND(Program!AT117="",Program!AT$3=Kişisel!$C$1))),CONCATENATE(AT$2,"-",Program!AT115," "),"")</f>
        <v/>
      </c>
      <c r="AU115" t="str">
        <f>IF(AND(Program!AU115&lt;&gt;"",OR(Kişisel!$C$1=Program!AU117,AND(Program!AU117="",Program!AU$3=Kişisel!$C$1))),CONCATENATE(AU$2,"-",Program!AU115," "),"")</f>
        <v/>
      </c>
      <c r="AV115" t="str">
        <f>IF(AND(Program!AV115&lt;&gt;"",OR(Kişisel!$C$1=Program!AV117,AND(Program!AV117="",Program!AV$3=Kişisel!$C$1))),CONCATENATE(AV$2,"-",Program!AV115," "),"")</f>
        <v/>
      </c>
      <c r="AW115" t="str">
        <f>IF(AND(Program!AW115&lt;&gt;"",OR(Kişisel!$C$1=Program!AW117,AND(Program!AW117="",Program!AW$3=Kişisel!$C$1))),CONCATENATE(AW$2,"-",Program!AW115," "),"")</f>
        <v/>
      </c>
      <c r="AX115" t="str">
        <f>IF(AND(Program!AX115&lt;&gt;"",OR(Kişisel!$C$1=Program!AX117,AND(Program!AX117="",Program!AX$3=Kişisel!$C$1))),CONCATENATE(AX$2,"-",Program!AX115," "),"")</f>
        <v/>
      </c>
      <c r="AY115" t="str">
        <f>IF(AND(Program!AY115&lt;&gt;"",OR(Kişisel!$C$1=Program!AY117,AND(Program!AY117="",Program!AY$3=Kişisel!$C$1))),CONCATENATE(AY$2,"-",Program!AY115," "),"")</f>
        <v/>
      </c>
      <c r="AZ115" t="str">
        <f>IF(AND(Program!AZ115&lt;&gt;"",OR(Kişisel!$C$1=Program!AZ117,AND(Program!AZ117="",Program!AZ$3=Kişisel!$C$1))),CONCATENATE(AZ$2,"-",Program!AZ115," "),"")</f>
        <v/>
      </c>
      <c r="BA115" t="str">
        <f>IF(AND(Program!BA115&lt;&gt;"",OR(Kişisel!$C$1=Program!BA117,AND(Program!BA117="",Program!BA$3=Kişisel!$C$1))),CONCATENATE(BA$2,"-",Program!BA115," "),"")</f>
        <v/>
      </c>
      <c r="BB115" t="str">
        <f>IF(AND(Program!BB115&lt;&gt;"",OR(Kişisel!$C$1=Program!BB117,AND(Program!BB117="",Program!BB$3=Kişisel!$C$1))),CONCATENATE(BB$2,"-",Program!BB115," "),"")</f>
        <v/>
      </c>
      <c r="BC115" t="str">
        <f>IF(AND(Program!BC115&lt;&gt;"",OR(Kişisel!$C$1=Program!BC117,AND(Program!BC117="",Program!BC$3=Kişisel!$C$1))),CONCATENATE(BC$2,"-",Program!BC115," "),"")</f>
        <v/>
      </c>
      <c r="BD115" t="str">
        <f>IF(AND(Program!BD115&lt;&gt;"",OR(Kişisel!$C$1=Program!BD117,AND(Program!BD117="",Program!BD$3=Kişisel!$C$1))),CONCATENATE(BD$2,"-",Program!BD115," "),"")</f>
        <v/>
      </c>
      <c r="BE115" t="str">
        <f>IF(AND(Program!BE115&lt;&gt;"",OR(Kişisel!$C$1=Program!BE117,AND(Program!BE117="",Program!BE$3=Kişisel!$C$1))),CONCATENATE(BE$2,"-",Program!BE115," "),"")</f>
        <v/>
      </c>
      <c r="BF115" t="e">
        <f t="shared" ref="BF115" si="166">CONCATENATE(D115,E115,F115,G115,H115,I115,J115,K115,L115,M115,N115,O115,P115,Q115,R115,S115,T115,U115,V115,W115,X115,Y115,Z115,AA115,AB115,AC115,AD115,AE115,AF115,AG115,AH115,AI115,AJ115,AK115,AL115,AM115,AN115,AO115,AP115,AQ115,)</f>
        <v>#REF!</v>
      </c>
      <c r="BG115" t="str">
        <f t="shared" ref="BG115" si="167">CONCATENATE(AR115,AS115,AT115,AU115,AV115,AW115,AX115,AY115,AZ115,BA115,BB115,BC115,BD115,BE115,)</f>
        <v/>
      </c>
    </row>
    <row r="116" spans="1:59">
      <c r="A116" s="394"/>
      <c r="B116" s="5"/>
      <c r="D116" s="29" t="str">
        <f>IF(D114&lt;&gt;"",IF(Program!D117&lt;&gt;"","("&amp;Program!D117&amp;")","("&amp;Program!D$3&amp;")"),"")</f>
        <v/>
      </c>
      <c r="E116" s="29" t="str">
        <f>IF(E114&lt;&gt;"",IF(Program!E117&lt;&gt;"","("&amp;Program!E117&amp;")","("&amp;Program!E$3&amp;")"),"")</f>
        <v/>
      </c>
      <c r="F116" s="29" t="str">
        <f>IF(F114&lt;&gt;"",IF(Program!F117&lt;&gt;"","("&amp;Program!F117&amp;")","("&amp;Program!F$3&amp;")"),"")</f>
        <v/>
      </c>
      <c r="G116" s="29" t="str">
        <f>IF(G114&lt;&gt;"",IF(Program!G117&lt;&gt;"","("&amp;Program!G117&amp;")","("&amp;Program!G$3&amp;")"),"")</f>
        <v/>
      </c>
      <c r="H116" s="29" t="str">
        <f>IF(H114&lt;&gt;"",IF(Program!H117&lt;&gt;"","("&amp;Program!H117&amp;")","("&amp;Program!H$3&amp;")"),"")</f>
        <v/>
      </c>
      <c r="I116" s="29" t="str">
        <f>IF(I114&lt;&gt;"",IF(Program!I117&lt;&gt;"","("&amp;Program!I117&amp;")","("&amp;Program!I$3&amp;")"),"")</f>
        <v/>
      </c>
      <c r="J116" s="29" t="str">
        <f>IF(J114&lt;&gt;"",IF(Program!J117&lt;&gt;"","("&amp;Program!J117&amp;")","("&amp;Program!J$3&amp;")"),"")</f>
        <v/>
      </c>
      <c r="K116" s="29" t="str">
        <f>IF(K114&lt;&gt;"",IF(Program!K117&lt;&gt;"","("&amp;Program!K117&amp;")","("&amp;Program!K$3&amp;")"),"")</f>
        <v/>
      </c>
      <c r="L116" s="29" t="str">
        <f>IF(L114&lt;&gt;"",IF(Program!L117&lt;&gt;"","("&amp;Program!L117&amp;")","("&amp;Program!L$3&amp;")"),"")</f>
        <v/>
      </c>
      <c r="M116" s="29" t="str">
        <f>IF(M114&lt;&gt;"",IF(Program!M117&lt;&gt;"","("&amp;Program!M117&amp;")","("&amp;Program!M$3&amp;")"),"")</f>
        <v/>
      </c>
      <c r="N116" s="29" t="str">
        <f>IF(N114&lt;&gt;"",IF(Program!#REF!&lt;&gt;"","("&amp;Program!#REF!&amp;")","("&amp;Program!N$3&amp;")"),"")</f>
        <v/>
      </c>
      <c r="O116" s="29" t="str">
        <f>IF(O114&lt;&gt;"",IF(Program!O117&lt;&gt;"","("&amp;Program!O117&amp;")","("&amp;Program!O$3&amp;")"),"")</f>
        <v/>
      </c>
      <c r="P116" s="29" t="str">
        <f>IF(P114&lt;&gt;"",IF(Program!P117&lt;&gt;"","("&amp;Program!P117&amp;")","("&amp;Program!P$3&amp;")"),"")</f>
        <v/>
      </c>
      <c r="Q116" s="29" t="str">
        <f>IF(Q114&lt;&gt;"",IF(Program!Q117&lt;&gt;"","("&amp;Program!Q117&amp;")","("&amp;Program!Q$3&amp;")"),"")</f>
        <v/>
      </c>
      <c r="R116" s="29" t="str">
        <f>IF(R114&lt;&gt;"",IF(Program!R117&lt;&gt;"","("&amp;Program!R117&amp;")","("&amp;Program!R$3&amp;")"),"")</f>
        <v/>
      </c>
      <c r="S116" s="29" t="str">
        <f>IF(S114&lt;&gt;"",IF(Program!S117&lt;&gt;"","("&amp;Program!S117&amp;")","("&amp;Program!S$3&amp;")"),"")</f>
        <v/>
      </c>
      <c r="T116" s="29" t="str">
        <f>IF(T114&lt;&gt;"",IF(Program!T117&lt;&gt;"","("&amp;Program!T117&amp;")","("&amp;Program!T$3&amp;")"),"")</f>
        <v/>
      </c>
      <c r="U116" s="29" t="str">
        <f>IF(U114&lt;&gt;"",IF(Program!U117&lt;&gt;"","("&amp;Program!U117&amp;")","("&amp;Program!U$3&amp;")"),"")</f>
        <v/>
      </c>
      <c r="V116" s="29" t="str">
        <f>IF(V114&lt;&gt;"",IF(Program!V117&lt;&gt;"","("&amp;Program!V117&amp;")","("&amp;Program!V$3&amp;")"),"")</f>
        <v/>
      </c>
      <c r="W116" s="29" t="str">
        <f>IF(W114&lt;&gt;"",IF(Program!W117&lt;&gt;"","("&amp;Program!W117&amp;")","("&amp;Program!W$3&amp;")"),"")</f>
        <v/>
      </c>
      <c r="X116" s="29" t="str">
        <f>IF(X114&lt;&gt;"",IF(Program!X117&lt;&gt;"","("&amp;Program!X117&amp;")","("&amp;Program!X$3&amp;")"),"")</f>
        <v/>
      </c>
      <c r="Y116" s="29" t="str">
        <f>IF(Y114&lt;&gt;"",IF(Program!Y117&lt;&gt;"","("&amp;Program!Y117&amp;")","("&amp;Program!Y$3&amp;")"),"")</f>
        <v/>
      </c>
      <c r="Z116" s="29" t="str">
        <f>IF(Z114&lt;&gt;"",IF(Program!Z117&lt;&gt;"","("&amp;Program!Z117&amp;")","("&amp;Program!Z$3&amp;")"),"")</f>
        <v/>
      </c>
      <c r="AA116" s="29" t="str">
        <f>IF(AA114&lt;&gt;"",IF(Program!AA117&lt;&gt;"","("&amp;Program!AA117&amp;")","("&amp;Program!AA$3&amp;")"),"")</f>
        <v/>
      </c>
      <c r="AB116" s="29" t="str">
        <f>IF(AB114&lt;&gt;"",IF(Program!AB117&lt;&gt;"","("&amp;Program!AB117&amp;")","("&amp;Program!AB$3&amp;")"),"")</f>
        <v/>
      </c>
      <c r="AC116" s="29" t="str">
        <f>IF(AC114&lt;&gt;"",IF(Program!AC117&lt;&gt;"","("&amp;Program!AC117&amp;")","("&amp;Program!AC$3&amp;")"),"")</f>
        <v/>
      </c>
      <c r="AD116" s="29" t="str">
        <f>IF(AD114&lt;&gt;"",IF(Program!AD117&lt;&gt;"","("&amp;Program!AD117&amp;")","("&amp;Program!AD$3&amp;")"),"")</f>
        <v/>
      </c>
      <c r="AE116" s="29" t="str">
        <f>IF(AE114&lt;&gt;"",IF(Program!AE117&lt;&gt;"","("&amp;Program!AE117&amp;")","("&amp;Program!AE$3&amp;")"),"")</f>
        <v/>
      </c>
      <c r="AF116" s="29" t="str">
        <f>IF(AF114&lt;&gt;"",IF(Program!AF117&lt;&gt;"","("&amp;Program!AF117&amp;")","("&amp;Program!AF$3&amp;")"),"")</f>
        <v/>
      </c>
      <c r="AG116" s="29" t="str">
        <f>IF(AG114&lt;&gt;"",IF(Program!AG117&lt;&gt;"","("&amp;Program!AG117&amp;")","("&amp;Program!AG$3&amp;")"),"")</f>
        <v/>
      </c>
      <c r="AH116" s="29" t="str">
        <f>IF(AH114&lt;&gt;"",IF(Program!AH117&lt;&gt;"","("&amp;Program!AH117&amp;")","("&amp;Program!AH$3&amp;")"),"")</f>
        <v/>
      </c>
      <c r="AI116" s="29" t="str">
        <f>IF(AI114&lt;&gt;"",IF(Program!AI117&lt;&gt;"","("&amp;Program!AI117&amp;")","("&amp;Program!AI$3&amp;")"),"")</f>
        <v/>
      </c>
      <c r="AJ116" s="29" t="str">
        <f>IF(AJ114&lt;&gt;"",IF(Program!AJ117&lt;&gt;"","("&amp;Program!AJ117&amp;")","("&amp;Program!AJ$3&amp;")"),"")</f>
        <v/>
      </c>
      <c r="AK116" s="29" t="str">
        <f>IF(AK114&lt;&gt;"",IF(Program!AK117&lt;&gt;"","("&amp;Program!AK117&amp;")","("&amp;Program!AK$3&amp;")"),"")</f>
        <v/>
      </c>
      <c r="AL116" s="29" t="str">
        <f>IF(AL114&lt;&gt;"",IF(Program!AL117&lt;&gt;"","("&amp;Program!AL117&amp;")","("&amp;Program!AL$3&amp;")"),"")</f>
        <v/>
      </c>
      <c r="AM116" s="29" t="str">
        <f>IF(AM114&lt;&gt;"",IF(Program!AM117&lt;&gt;"","("&amp;Program!AM117&amp;")","("&amp;Program!AM$3&amp;")"),"")</f>
        <v/>
      </c>
      <c r="AN116" s="29" t="str">
        <f>IF(AN114&lt;&gt;"",IF(Program!AN117&lt;&gt;"","("&amp;Program!AN117&amp;")","("&amp;Program!AN$3&amp;")"),"")</f>
        <v/>
      </c>
      <c r="AO116" s="29" t="str">
        <f>IF(AO114&lt;&gt;"",IF(Program!AO117&lt;&gt;"","("&amp;Program!AO117&amp;")","("&amp;Program!AO$3&amp;")"),"")</f>
        <v/>
      </c>
      <c r="AP116" s="29" t="str">
        <f>IF(AP114&lt;&gt;"",IF(Program!AP117&lt;&gt;"","("&amp;Program!AP117&amp;")","("&amp;Program!AP$3&amp;")"),"")</f>
        <v/>
      </c>
      <c r="AQ116" s="29" t="str">
        <f>IF(AQ114&lt;&gt;"",IF(Program!AQ117&lt;&gt;"","("&amp;Program!AQ117&amp;")","("&amp;Program!AQ$3&amp;")"),"")</f>
        <v/>
      </c>
      <c r="AR116" s="29" t="str">
        <f>IF(AR114&lt;&gt;"",IF(Program!AR117&lt;&gt;"","("&amp;Program!AR117&amp;")","("&amp;Program!AR$3&amp;")"),"")</f>
        <v/>
      </c>
      <c r="AS116" s="29" t="str">
        <f>IF(AS114&lt;&gt;"",IF(Program!AS117&lt;&gt;"","("&amp;Program!AS117&amp;")","("&amp;Program!AS$3&amp;")"),"")</f>
        <v/>
      </c>
      <c r="AT116" s="29" t="str">
        <f>IF(AT114&lt;&gt;"",IF(Program!AT117&lt;&gt;"","("&amp;Program!AT117&amp;")","("&amp;Program!AT$3&amp;")"),"")</f>
        <v/>
      </c>
      <c r="AU116" s="29" t="str">
        <f>IF(AU114&lt;&gt;"",IF(Program!AU117&lt;&gt;"","("&amp;Program!AU117&amp;")","("&amp;Program!AU$3&amp;")"),"")</f>
        <v/>
      </c>
      <c r="AV116" s="29" t="str">
        <f>IF(AV114&lt;&gt;"",IF(Program!AV117&lt;&gt;"","("&amp;Program!AV117&amp;")","("&amp;Program!AV$3&amp;")"),"")</f>
        <v/>
      </c>
      <c r="AW116" s="29" t="str">
        <f>IF(AW114&lt;&gt;"",IF(Program!AW117&lt;&gt;"","("&amp;Program!AW117&amp;")","("&amp;Program!AW$3&amp;")"),"")</f>
        <v/>
      </c>
      <c r="AX116" s="29" t="str">
        <f>IF(AX114&lt;&gt;"",IF(Program!AX117&lt;&gt;"","("&amp;Program!AX117&amp;")","("&amp;Program!AX$3&amp;")"),"")</f>
        <v/>
      </c>
      <c r="AY116" s="29" t="str">
        <f>IF(AY114&lt;&gt;"",IF(Program!AY117&lt;&gt;"","("&amp;Program!AY117&amp;")","("&amp;Program!AY$3&amp;")"),"")</f>
        <v/>
      </c>
      <c r="AZ116" s="29" t="str">
        <f>IF(AZ114&lt;&gt;"",IF(Program!AZ117&lt;&gt;"","("&amp;Program!AZ117&amp;")","("&amp;Program!AZ$3&amp;")"),"")</f>
        <v/>
      </c>
      <c r="BA116" s="29" t="str">
        <f>IF(BA114&lt;&gt;"",IF(Program!BA117&lt;&gt;"","("&amp;Program!BA117&amp;")","("&amp;Program!BA$3&amp;")"),"")</f>
        <v/>
      </c>
      <c r="BB116" s="29" t="str">
        <f>IF(BB114&lt;&gt;"",IF(Program!BB117&lt;&gt;"","("&amp;Program!BB117&amp;")","("&amp;Program!BB$3&amp;")"),"")</f>
        <v/>
      </c>
      <c r="BC116" s="29" t="str">
        <f>IF(BC114&lt;&gt;"",IF(Program!BC117&lt;&gt;"","("&amp;Program!BC117&amp;")","("&amp;Program!BC$3&amp;")"),"")</f>
        <v/>
      </c>
      <c r="BD116" s="29" t="str">
        <f>IF(BD114&lt;&gt;"",IF(Program!BD117&lt;&gt;"","("&amp;Program!BD117&amp;")","("&amp;Program!BD$3&amp;")"),"")</f>
        <v/>
      </c>
      <c r="BE116" s="29" t="str">
        <f>IF(BE114&lt;&gt;"",IF(Program!BE117&lt;&gt;"","("&amp;Program!BE117&amp;")","("&amp;Program!BE$3&amp;")"),"")</f>
        <v/>
      </c>
      <c r="BG116" t="str">
        <f t="shared" ref="BG116:BG117" si="168">CONCATENATE(AR116,AR118,AS116,AS118,AT116,AT118,AU116,AU118,AV116,AV118,AW116,AW118,AX116,AX118,AY116,AY118,AZ116,AZ118,BA116,BA118,BB116,BB118,BC116,BC118,BD116,BD118,BE116,BE118)</f>
        <v/>
      </c>
    </row>
    <row r="117" spans="1:59">
      <c r="A117" s="394"/>
      <c r="B117" s="5">
        <v>0.75</v>
      </c>
      <c r="C117" s="6" t="str">
        <f t="shared" si="105"/>
        <v/>
      </c>
      <c r="D117" s="9" t="str">
        <f>IF(IFERROR(SEARCH(Kişisel!$A$1,Program!D119),FALSE),D$2&amp;"-"&amp;Program!D118&amp;"/ ","")</f>
        <v/>
      </c>
      <c r="E117" s="9" t="str">
        <f>IF(IFERROR(SEARCH(Kişisel!$A$1,Program!E119),FALSE),E$2&amp;"-"&amp;Program!E118&amp;"/ ","")</f>
        <v/>
      </c>
      <c r="F117" s="9" t="str">
        <f>IF(IFERROR(SEARCH(Kişisel!$A$1,Program!F119),FALSE),F$2&amp;"-"&amp;Program!F118&amp;"/ ","")</f>
        <v/>
      </c>
      <c r="G117" s="9" t="str">
        <f>IF(IFERROR(SEARCH(Kişisel!$A$1,Program!G119),FALSE),G$2&amp;"-"&amp;Program!G118&amp;"/ ","")</f>
        <v/>
      </c>
      <c r="H117" s="9" t="str">
        <f>IF(IFERROR(SEARCH(Kişisel!$A$1,Program!H119),FALSE),H$2&amp;"-"&amp;Program!H118&amp;"/ ","")</f>
        <v/>
      </c>
      <c r="I117" s="9" t="str">
        <f>IF(IFERROR(SEARCH(Kişisel!$A$1,Program!I119),FALSE),I$2&amp;"-"&amp;Program!I118&amp;"/ ","")</f>
        <v/>
      </c>
      <c r="J117" s="9" t="str">
        <f>IF(IFERROR(SEARCH(Kişisel!$A$1,Program!J119),FALSE),J$2&amp;"-"&amp;Program!J118&amp;"/ ","")</f>
        <v/>
      </c>
      <c r="K117" s="9" t="str">
        <f>IF(IFERROR(SEARCH(Kişisel!$A$1,Program!K119),FALSE),K$2&amp;"-"&amp;Program!K118&amp;"/ ","")</f>
        <v/>
      </c>
      <c r="L117" s="9" t="str">
        <f>IF(IFERROR(SEARCH(Kişisel!$A$1,Program!L119),FALSE),L$2&amp;"-"&amp;Program!L118&amp;"/ ","")</f>
        <v/>
      </c>
      <c r="M117" s="9" t="str">
        <f>IF(IFERROR(SEARCH(Kişisel!$A$1,Program!M119),FALSE),M$2&amp;"-"&amp;Program!M118&amp;"/ ","")</f>
        <v/>
      </c>
      <c r="N117" s="9" t="str">
        <f>IF(IFERROR(SEARCH(Kişisel!$A$1,Program!#REF!),FALSE),N$2&amp;"-"&amp;Program!#REF!&amp;"/ ","")</f>
        <v/>
      </c>
      <c r="O117" s="9" t="str">
        <f>IF(IFERROR(SEARCH(Kişisel!$A$1,Program!O119),FALSE),O$2&amp;"-"&amp;Program!O118&amp;"/ ","")</f>
        <v/>
      </c>
      <c r="P117" s="9" t="str">
        <f>IF(IFERROR(SEARCH(Kişisel!$A$1,Program!P119),FALSE),P$2&amp;"-"&amp;Program!P118&amp;"/ ","")</f>
        <v/>
      </c>
      <c r="Q117" s="9" t="str">
        <f>IF(IFERROR(SEARCH(Kişisel!$A$1,Program!Q119),FALSE),Q$2&amp;"-"&amp;Program!Q118&amp;"/ ","")</f>
        <v/>
      </c>
      <c r="R117" s="9" t="str">
        <f>IF(IFERROR(SEARCH(Kişisel!$A$1,Program!R119),FALSE),R$2&amp;"-"&amp;Program!R118&amp;"/ ","")</f>
        <v/>
      </c>
      <c r="S117" s="9" t="str">
        <f>IF(IFERROR(SEARCH(Kişisel!$A$1,Program!S119),FALSE),S$2&amp;"-"&amp;Program!S118&amp;"/ ","")</f>
        <v/>
      </c>
      <c r="T117" s="9" t="str">
        <f>IF(IFERROR(SEARCH(Kişisel!$A$1,Program!T119),FALSE),T$2&amp;"-"&amp;Program!T118&amp;"/ ","")</f>
        <v/>
      </c>
      <c r="U117" s="9" t="str">
        <f>IF(IFERROR(SEARCH(Kişisel!$A$1,Program!U119),FALSE),U$2&amp;"-"&amp;Program!U118&amp;"/ ","")</f>
        <v/>
      </c>
      <c r="V117" s="9" t="str">
        <f>IF(IFERROR(SEARCH(Kişisel!$A$1,Program!V119),FALSE),V$2&amp;"-"&amp;Program!V118&amp;"/ ","")</f>
        <v/>
      </c>
      <c r="W117" s="9" t="str">
        <f>IF(IFERROR(SEARCH(Kişisel!$A$1,Program!W119),FALSE),W$2&amp;"-"&amp;Program!W118&amp;"/ ","")</f>
        <v/>
      </c>
      <c r="X117" s="9" t="str">
        <f>IF(IFERROR(SEARCH(Kişisel!$A$1,Program!X119),FALSE),X$2&amp;"-"&amp;Program!X118&amp;"/ ","")</f>
        <v/>
      </c>
      <c r="Y117" s="9" t="str">
        <f>IF(IFERROR(SEARCH(Kişisel!$A$1,Program!Y119),FALSE),Y$2&amp;"-"&amp;Program!Y118&amp;"/ ","")</f>
        <v/>
      </c>
      <c r="Z117" s="9" t="str">
        <f>IF(IFERROR(SEARCH(Kişisel!$A$1,Program!Z119),FALSE),Z$2&amp;"-"&amp;Program!Z118&amp;"/ ","")</f>
        <v/>
      </c>
      <c r="AA117" s="9" t="str">
        <f>IF(IFERROR(SEARCH(Kişisel!$A$1,Program!AA119),FALSE),AA$2&amp;"-"&amp;Program!AA118&amp;"/ ","")</f>
        <v/>
      </c>
      <c r="AB117" s="9" t="str">
        <f>IF(IFERROR(SEARCH(Kişisel!$A$1,Program!AB119),FALSE),AB$2&amp;"-"&amp;Program!AB118&amp;"/ ","")</f>
        <v/>
      </c>
      <c r="AC117" s="9" t="str">
        <f>IF(IFERROR(SEARCH(Kişisel!$A$1,Program!AC119),FALSE),AC$2&amp;"-"&amp;Program!AC118&amp;"/ ","")</f>
        <v/>
      </c>
      <c r="AD117" s="9" t="str">
        <f>IF(IFERROR(SEARCH(Kişisel!$A$1,Program!AD119),FALSE),AD$2&amp;"-"&amp;Program!AD118&amp;"/ ","")</f>
        <v/>
      </c>
      <c r="AE117" s="9" t="str">
        <f>IF(IFERROR(SEARCH(Kişisel!$A$1,Program!AE119),FALSE),AE$2&amp;"-"&amp;Program!AE118&amp;"/ ","")</f>
        <v/>
      </c>
      <c r="AF117" s="9" t="str">
        <f>IF(IFERROR(SEARCH(Kişisel!$A$1,Program!AF119),FALSE),AF$2&amp;"-"&amp;Program!AF118&amp;"/ ","")</f>
        <v/>
      </c>
      <c r="AG117" s="9" t="str">
        <f>IF(IFERROR(SEARCH(Kişisel!$A$1,Program!AG119),FALSE),AG$2&amp;"-"&amp;Program!AG118&amp;"/ ","")</f>
        <v/>
      </c>
      <c r="AH117" s="9" t="str">
        <f>IF(IFERROR(SEARCH(Kişisel!$A$1,Program!AH119),FALSE),AH$2&amp;"-"&amp;Program!AH118&amp;"/ ","")</f>
        <v/>
      </c>
      <c r="AI117" s="9" t="str">
        <f>IF(IFERROR(SEARCH(Kişisel!$A$1,Program!AI119),FALSE),AI$2&amp;"-"&amp;Program!AI118&amp;"/ ","")</f>
        <v/>
      </c>
      <c r="AJ117" s="9" t="str">
        <f>IF(IFERROR(SEARCH(Kişisel!$A$1,Program!AJ119),FALSE),AJ$2&amp;"-"&amp;Program!AJ118&amp;"/ ","")</f>
        <v/>
      </c>
      <c r="AK117" s="9" t="str">
        <f>IF(IFERROR(SEARCH(Kişisel!$A$1,Program!AK119),FALSE),AK$2&amp;"-"&amp;Program!AK118&amp;"/ ","")</f>
        <v/>
      </c>
      <c r="AL117" s="9" t="str">
        <f>IF(IFERROR(SEARCH(Kişisel!$A$1,Program!AL119),FALSE),AL$2&amp;"-"&amp;Program!AL118&amp;"/ ","")</f>
        <v/>
      </c>
      <c r="AM117" s="9" t="str">
        <f>IF(IFERROR(SEARCH(Kişisel!$A$1,Program!AM119),FALSE),AM$2&amp;"-"&amp;Program!AM118&amp;"/ ","")</f>
        <v/>
      </c>
      <c r="AN117" s="9" t="str">
        <f>IF(IFERROR(SEARCH(Kişisel!$A$1,Program!AN119),FALSE),AN$2&amp;"-"&amp;Program!AN118&amp;"/ ","")</f>
        <v/>
      </c>
      <c r="AO117" s="9" t="str">
        <f>IF(IFERROR(SEARCH(Kişisel!$A$1,Program!AO119),FALSE),AO$2&amp;"-"&amp;Program!AO118&amp;"/ ","")</f>
        <v/>
      </c>
      <c r="AP117" s="9" t="str">
        <f>IF(IFERROR(SEARCH(Kişisel!$A$1,Program!AP119),FALSE),AP$2&amp;"-"&amp;Program!AP118&amp;"/ ","")</f>
        <v/>
      </c>
      <c r="AQ117" s="9" t="str">
        <f>IF(IFERROR(SEARCH(Kişisel!$A$1,Program!AQ119),FALSE),AQ$2&amp;"-"&amp;Program!AQ118&amp;"/ ","")</f>
        <v/>
      </c>
      <c r="AR117" s="9" t="str">
        <f>IF(IFERROR(SEARCH(Kişisel!$A$1,Program!AR119),FALSE),AR$2&amp;"-"&amp;Program!AR118&amp;"/ ","")</f>
        <v/>
      </c>
      <c r="AS117" s="9" t="str">
        <f>IF(IFERROR(SEARCH(Kişisel!$A$1,Program!AS119),FALSE),AS$2&amp;"-"&amp;Program!AS118&amp;"/ ","")</f>
        <v/>
      </c>
      <c r="AT117" s="9" t="str">
        <f>IF(IFERROR(SEARCH(Kişisel!$A$1,Program!AT119),FALSE),AT$2&amp;"-"&amp;Program!AT118&amp;"/ ","")</f>
        <v/>
      </c>
      <c r="AU117" s="9" t="str">
        <f>IF(IFERROR(SEARCH(Kişisel!$A$1,Program!AU119),FALSE),AU$2&amp;"-"&amp;Program!AU118&amp;"/ ","")</f>
        <v/>
      </c>
      <c r="AV117" s="9" t="str">
        <f>IF(IFERROR(SEARCH(Kişisel!$A$1,Program!AV119),FALSE),AV$2&amp;"-"&amp;Program!AV118&amp;"/ ","")</f>
        <v/>
      </c>
      <c r="AW117" s="9" t="str">
        <f>IF(IFERROR(SEARCH(Kişisel!$A$1,Program!AW119),FALSE),AW$2&amp;"-"&amp;Program!AW118&amp;"/ ","")</f>
        <v/>
      </c>
      <c r="AX117" s="9" t="str">
        <f>IF(IFERROR(SEARCH(Kişisel!$A$1,Program!AX119),FALSE),AX$2&amp;"-"&amp;Program!AX118&amp;"/ ","")</f>
        <v/>
      </c>
      <c r="AY117" s="9" t="str">
        <f>IF(IFERROR(SEARCH(Kişisel!$A$1,Program!AY119),FALSE),AY$2&amp;"-"&amp;Program!AY118&amp;"/ ","")</f>
        <v/>
      </c>
      <c r="AZ117" s="9" t="str">
        <f>IF(IFERROR(SEARCH(Kişisel!$A$1,Program!AZ119),FALSE),AZ$2&amp;"-"&amp;Program!AZ118&amp;"/ ","")</f>
        <v/>
      </c>
      <c r="BA117" s="9" t="str">
        <f>IF(IFERROR(SEARCH(Kişisel!$A$1,Program!BA119),FALSE),BA$2&amp;"-"&amp;Program!BA118&amp;"/ ","")</f>
        <v/>
      </c>
      <c r="BB117" s="9" t="str">
        <f>IF(IFERROR(SEARCH(Kişisel!$A$1,Program!BB119),FALSE),BB$2&amp;"-"&amp;Program!BB118&amp;"/ ","")</f>
        <v/>
      </c>
      <c r="BC117" s="9" t="str">
        <f>IF(IFERROR(SEARCH(Kişisel!$A$1,Program!BC119),FALSE),BC$2&amp;"-"&amp;Program!BC118&amp;"/ ","")</f>
        <v/>
      </c>
      <c r="BD117" s="9" t="str">
        <f>IF(IFERROR(SEARCH(Kişisel!$A$1,Program!BD119),FALSE),BD$2&amp;"-"&amp;Program!BD118&amp;"/ ","")</f>
        <v/>
      </c>
      <c r="BE117" s="9" t="str">
        <f>IF(IFERROR(SEARCH(Kişisel!$A$1,Program!BE119),FALSE),BE$2&amp;"-"&amp;Program!BE118&amp;"/ ","")</f>
        <v/>
      </c>
      <c r="BF117" t="str">
        <f t="shared" ref="BF117" si="169">CONCATENATE(D117,D119,E117,E119,F117,F119,G117,G119,H117,H119,I117,I119,J117,J119,K117,K119,L117,L119,M117,M119,N117,N119,O117,O119,P117,P119,Q117,Q119,R117,R119,S117,S119,T117,T119,U117,U119,V117,V119,W117,W119,X117,X119,Y117,Y119,Z117,Z119,AA117,AA119,AB117,AB119,AC117,AC119,AD117,AD119,AE117,AE119,AF117,AF119,AG117,AG119,AH117,AH119,AI117,AI119,AJ117,AJ119,AK117,AK119,AL117,AL119,AM117,AM119,AN117,AN119,AO117,AO119,AP117,AP119,AQ117,AQ119)</f>
        <v/>
      </c>
      <c r="BG117" t="str">
        <f t="shared" si="168"/>
        <v/>
      </c>
    </row>
    <row r="118" spans="1:59">
      <c r="A118" s="394"/>
      <c r="B118" s="5"/>
      <c r="C118" s="6" t="e">
        <f t="shared" si="105"/>
        <v>#REF!</v>
      </c>
      <c r="D118" t="str">
        <f>IF(AND(Program!D118&lt;&gt;"",OR(Kişisel!$C$1=Program!D120,AND(Program!D120="",Program!D$3=Kişisel!$C$1))),CONCATENATE(D$2,"-",Program!D118," "),"")</f>
        <v/>
      </c>
      <c r="E118" t="str">
        <f>IF(AND(Program!E118&lt;&gt;"",OR(Kişisel!$C$1=Program!E120,AND(Program!E120="",Program!E$3=Kişisel!$C$1))),CONCATENATE(E$2,"-",Program!E118," "),"")</f>
        <v/>
      </c>
      <c r="F118" t="str">
        <f>IF(AND(Program!F118&lt;&gt;"",OR(Kişisel!$C$1=Program!F120,AND(Program!F120="",Program!F$3=Kişisel!$C$1))),CONCATENATE(F$2,"-",Program!F118," "),"")</f>
        <v/>
      </c>
      <c r="G118" t="str">
        <f>IF(AND(Program!G118&lt;&gt;"",OR(Kişisel!$C$1=Program!G120,AND(Program!G120="",Program!G$3=Kişisel!$C$1))),CONCATENATE(G$2,"-",Program!G118," "),"")</f>
        <v/>
      </c>
      <c r="H118" t="str">
        <f>IF(AND(Program!H118&lt;&gt;"",OR(Kişisel!$C$1=Program!H120,AND(Program!H120="",Program!H$3=Kişisel!$C$1))),CONCATENATE(H$2,"-",Program!H118," "),"")</f>
        <v/>
      </c>
      <c r="I118" t="str">
        <f>IF(AND(Program!I118&lt;&gt;"",OR(Kişisel!$C$1=Program!I120,AND(Program!I120="",Program!I$3=Kişisel!$C$1))),CONCATENATE(I$2,"-",Program!I118," "),"")</f>
        <v/>
      </c>
      <c r="J118" t="str">
        <f>IF(AND(Program!J118&lt;&gt;"",OR(Kişisel!$C$1=Program!J120,AND(Program!J120="",Program!J$3=Kişisel!$C$1))),CONCATENATE(J$2,"-",Program!J118," "),"")</f>
        <v/>
      </c>
      <c r="K118" t="str">
        <f>IF(AND(Program!K118&lt;&gt;"",OR(Kişisel!$C$1=Program!K120,AND(Program!K120="",Program!K$3=Kişisel!$C$1))),CONCATENATE(K$2,"-",Program!K118," "),"")</f>
        <v/>
      </c>
      <c r="L118" t="str">
        <f>IF(AND(Program!L118&lt;&gt;"",OR(Kişisel!$C$1=Program!L120,AND(Program!L120="",Program!L$3=Kişisel!$C$1))),CONCATENATE(L$2,"-",Program!L118," "),"")</f>
        <v/>
      </c>
      <c r="M118" t="str">
        <f>IF(AND(Program!M118&lt;&gt;"",OR(Kişisel!$C$1=Program!M120,AND(Program!M120="",Program!M$3=Kişisel!$C$1))),CONCATENATE(M$2,"-",Program!M118," "),"")</f>
        <v/>
      </c>
      <c r="N118" t="e">
        <f>IF(AND(Program!#REF!&lt;&gt;"",OR(Kişisel!$C$1=Program!#REF!,AND(Program!#REF!="",Program!N$3=Kişisel!$C$1))),CONCATENATE(N$2,"-",Program!#REF!," "),"")</f>
        <v>#REF!</v>
      </c>
      <c r="O118" t="str">
        <f>IF(AND(Program!O118&lt;&gt;"",OR(Kişisel!$C$1=Program!O120,AND(Program!O120="",Program!O$3=Kişisel!$C$1))),CONCATENATE(O$2,"-",Program!O118," "),"")</f>
        <v/>
      </c>
      <c r="P118" t="str">
        <f>IF(AND(Program!P118&lt;&gt;"",OR(Kişisel!$C$1=Program!P120,AND(Program!P120="",Program!P$3=Kişisel!$C$1))),CONCATENATE(P$2,"-",Program!P118," "),"")</f>
        <v/>
      </c>
      <c r="Q118" t="str">
        <f>IF(AND(Program!Q118&lt;&gt;"",OR(Kişisel!$C$1=Program!Q120,AND(Program!Q120="",Program!Q$3=Kişisel!$C$1))),CONCATENATE(Q$2,"-",Program!Q118," "),"")</f>
        <v/>
      </c>
      <c r="R118" t="str">
        <f>IF(AND(Program!R118&lt;&gt;"",OR(Kişisel!$C$1=Program!R120,AND(Program!R120="",Program!R$3=Kişisel!$C$1))),CONCATENATE(R$2,"-",Program!R118," "),"")</f>
        <v/>
      </c>
      <c r="S118" t="str">
        <f>IF(AND(Program!S118&lt;&gt;"",OR(Kişisel!$C$1=Program!S120,AND(Program!S120="",Program!S$3=Kişisel!$C$1))),CONCATENATE(S$2,"-",Program!S118," "),"")</f>
        <v/>
      </c>
      <c r="T118" t="str">
        <f>IF(AND(Program!T118&lt;&gt;"",OR(Kişisel!$C$1=Program!T120,AND(Program!T120="",Program!T$3=Kişisel!$C$1))),CONCATENATE(T$2,"-",Program!T118," "),"")</f>
        <v/>
      </c>
      <c r="U118" t="str">
        <f>IF(AND(Program!U118&lt;&gt;"",OR(Kişisel!$C$1=Program!U120,AND(Program!U120="",Program!U$3=Kişisel!$C$1))),CONCATENATE(U$2,"-",Program!U118," "),"")</f>
        <v/>
      </c>
      <c r="V118" t="str">
        <f>IF(AND(Program!V118&lt;&gt;"",OR(Kişisel!$C$1=Program!V120,AND(Program!V120="",Program!V$3=Kişisel!$C$1))),CONCATENATE(V$2,"-",Program!V118," "),"")</f>
        <v/>
      </c>
      <c r="W118" t="str">
        <f>IF(AND(Program!W118&lt;&gt;"",OR(Kişisel!$C$1=Program!W120,AND(Program!W120="",Program!W$3=Kişisel!$C$1))),CONCATENATE(W$2,"-",Program!W118," "),"")</f>
        <v/>
      </c>
      <c r="X118" t="str">
        <f>IF(AND(Program!X118&lt;&gt;"",OR(Kişisel!$C$1=Program!X120,AND(Program!X120="",Program!X$3=Kişisel!$C$1))),CONCATENATE(X$2,"-",Program!X118," "),"")</f>
        <v/>
      </c>
      <c r="Y118" t="str">
        <f>IF(AND(Program!Y118&lt;&gt;"",OR(Kişisel!$C$1=Program!Y120,AND(Program!Y120="",Program!Y$3=Kişisel!$C$1))),CONCATENATE(Y$2,"-",Program!Y118," "),"")</f>
        <v/>
      </c>
      <c r="Z118" t="str">
        <f>IF(AND(Program!Z118&lt;&gt;"",OR(Kişisel!$C$1=Program!Z120,AND(Program!Z120="",Program!Z$3=Kişisel!$C$1))),CONCATENATE(Z$2,"-",Program!Z118," "),"")</f>
        <v/>
      </c>
      <c r="AA118" t="str">
        <f>IF(AND(Program!AA118&lt;&gt;"",OR(Kişisel!$C$1=Program!AA120,AND(Program!AA120="",Program!AA$3=Kişisel!$C$1))),CONCATENATE(AA$2,"-",Program!AA118," "),"")</f>
        <v/>
      </c>
      <c r="AB118" t="str">
        <f>IF(AND(Program!AB118&lt;&gt;"",OR(Kişisel!$C$1=Program!AB120,AND(Program!AB120="",Program!AB$3=Kişisel!$C$1))),CONCATENATE(AB$2,"-",Program!AB118," "),"")</f>
        <v/>
      </c>
      <c r="AC118" t="str">
        <f>IF(AND(Program!AC118&lt;&gt;"",OR(Kişisel!$C$1=Program!AC120,AND(Program!AC120="",Program!AC$3=Kişisel!$C$1))),CONCATENATE(AC$2,"-",Program!AC118," "),"")</f>
        <v/>
      </c>
      <c r="AD118" t="str">
        <f>IF(AND(Program!AD118&lt;&gt;"",OR(Kişisel!$C$1=Program!AD120,AND(Program!AD120="",Program!AD$3=Kişisel!$C$1))),CONCATENATE(AD$2,"-",Program!AD118," "),"")</f>
        <v/>
      </c>
      <c r="AE118" t="str">
        <f>IF(AND(Program!AE118&lt;&gt;"",OR(Kişisel!$C$1=Program!AE120,AND(Program!AE120="",Program!AE$3=Kişisel!$C$1))),CONCATENATE(AE$2,"-",Program!AE118," "),"")</f>
        <v/>
      </c>
      <c r="AF118" t="str">
        <f>IF(AND(Program!AF118&lt;&gt;"",OR(Kişisel!$C$1=Program!AF120,AND(Program!AF120="",Program!AF$3=Kişisel!$C$1))),CONCATENATE(AF$2,"-",Program!AF118," "),"")</f>
        <v/>
      </c>
      <c r="AG118" t="str">
        <f>IF(AND(Program!AG118&lt;&gt;"",OR(Kişisel!$C$1=Program!AG120,AND(Program!AG120="",Program!AG$3=Kişisel!$C$1))),CONCATENATE(AG$2,"-",Program!AG118," "),"")</f>
        <v/>
      </c>
      <c r="AH118" t="str">
        <f>IF(AND(Program!AH118&lt;&gt;"",OR(Kişisel!$C$1=Program!AH120,AND(Program!AH120="",Program!AH$3=Kişisel!$C$1))),CONCATENATE(AH$2,"-",Program!AH118," "),"")</f>
        <v/>
      </c>
      <c r="AI118" t="str">
        <f>IF(AND(Program!AI118&lt;&gt;"",OR(Kişisel!$C$1=Program!AI120,AND(Program!AI120="",Program!AI$3=Kişisel!$C$1))),CONCATENATE(AI$2,"-",Program!AI118," "),"")</f>
        <v/>
      </c>
      <c r="AJ118" t="str">
        <f>IF(AND(Program!AJ118&lt;&gt;"",OR(Kişisel!$C$1=Program!AJ120,AND(Program!AJ120="",Program!AJ$3=Kişisel!$C$1))),CONCATENATE(AJ$2,"-",Program!AJ118," "),"")</f>
        <v/>
      </c>
      <c r="AK118" t="str">
        <f>IF(AND(Program!AK118&lt;&gt;"",OR(Kişisel!$C$1=Program!AK120,AND(Program!AK120="",Program!AK$3=Kişisel!$C$1))),CONCATENATE(AK$2,"-",Program!AK118," "),"")</f>
        <v/>
      </c>
      <c r="AL118" t="str">
        <f>IF(AND(Program!AL118&lt;&gt;"",OR(Kişisel!$C$1=Program!AL120,AND(Program!AL120="",Program!AL$3=Kişisel!$C$1))),CONCATENATE(AL$2,"-",Program!AL118," "),"")</f>
        <v/>
      </c>
      <c r="AM118" t="str">
        <f>IF(AND(Program!AM118&lt;&gt;"",OR(Kişisel!$C$1=Program!AM120,AND(Program!AM120="",Program!AM$3=Kişisel!$C$1))),CONCATENATE(AM$2,"-",Program!AM118," "),"")</f>
        <v/>
      </c>
      <c r="AN118" t="str">
        <f>IF(AND(Program!AN118&lt;&gt;"",OR(Kişisel!$C$1=Program!AN120,AND(Program!AN120="",Program!AN$3=Kişisel!$C$1))),CONCATENATE(AN$2,"-",Program!AN118," "),"")</f>
        <v/>
      </c>
      <c r="AO118" t="str">
        <f>IF(AND(Program!AO118&lt;&gt;"",OR(Kişisel!$C$1=Program!AO120,AND(Program!AO120="",Program!AO$3=Kişisel!$C$1))),CONCATENATE(AO$2,"-",Program!AO118," "),"")</f>
        <v/>
      </c>
      <c r="AP118" t="str">
        <f>IF(AND(Program!AP118&lt;&gt;"",OR(Kişisel!$C$1=Program!AP120,AND(Program!AP120="",Program!AP$3=Kişisel!$C$1))),CONCATENATE(AP$2,"-",Program!AP118," "),"")</f>
        <v/>
      </c>
      <c r="AQ118" t="str">
        <f>IF(AND(Program!AQ118&lt;&gt;"",OR(Kişisel!$C$1=Program!AQ120,AND(Program!AQ120="",Program!AQ$3=Kişisel!$C$1))),CONCATENATE(AQ$2,"-",Program!AQ118," "),"")</f>
        <v/>
      </c>
      <c r="AR118" t="str">
        <f>IF(AND(Program!AR118&lt;&gt;"",OR(Kişisel!$C$1=Program!AR120,AND(Program!AR120="",Program!AR$3=Kişisel!$C$1))),CONCATENATE(AR$2,"-",Program!AR118," "),"")</f>
        <v/>
      </c>
      <c r="AS118" t="str">
        <f>IF(AND(Program!AS118&lt;&gt;"",OR(Kişisel!$C$1=Program!AS120,AND(Program!AS120="",Program!AS$3=Kişisel!$C$1))),CONCATENATE(AS$2,"-",Program!AS118," "),"")</f>
        <v/>
      </c>
      <c r="AT118" t="str">
        <f>IF(AND(Program!AT118&lt;&gt;"",OR(Kişisel!$C$1=Program!AT120,AND(Program!AT120="",Program!AT$3=Kişisel!$C$1))),CONCATENATE(AT$2,"-",Program!AT118," "),"")</f>
        <v/>
      </c>
      <c r="AU118" t="str">
        <f>IF(AND(Program!AU118&lt;&gt;"",OR(Kişisel!$C$1=Program!AU120,AND(Program!AU120="",Program!AU$3=Kişisel!$C$1))),CONCATENATE(AU$2,"-",Program!AU118," "),"")</f>
        <v/>
      </c>
      <c r="AV118" t="str">
        <f>IF(AND(Program!AV118&lt;&gt;"",OR(Kişisel!$C$1=Program!AV120,AND(Program!AV120="",Program!AV$3=Kişisel!$C$1))),CONCATENATE(AV$2,"-",Program!AV118," "),"")</f>
        <v/>
      </c>
      <c r="AW118" t="str">
        <f>IF(AND(Program!AW118&lt;&gt;"",OR(Kişisel!$C$1=Program!AW120,AND(Program!AW120="",Program!AW$3=Kişisel!$C$1))),CONCATENATE(AW$2,"-",Program!AW118," "),"")</f>
        <v/>
      </c>
      <c r="AX118" t="str">
        <f>IF(AND(Program!AX118&lt;&gt;"",OR(Kişisel!$C$1=Program!AX120,AND(Program!AX120="",Program!AX$3=Kişisel!$C$1))),CONCATENATE(AX$2,"-",Program!AX118," "),"")</f>
        <v/>
      </c>
      <c r="AY118" t="str">
        <f>IF(AND(Program!AY118&lt;&gt;"",OR(Kişisel!$C$1=Program!AY120,AND(Program!AY120="",Program!AY$3=Kişisel!$C$1))),CONCATENATE(AY$2,"-",Program!AY118," "),"")</f>
        <v/>
      </c>
      <c r="AZ118" t="str">
        <f>IF(AND(Program!AZ118&lt;&gt;"",OR(Kişisel!$C$1=Program!AZ120,AND(Program!AZ120="",Program!AZ$3=Kişisel!$C$1))),CONCATENATE(AZ$2,"-",Program!AZ118," "),"")</f>
        <v/>
      </c>
      <c r="BA118" t="str">
        <f>IF(AND(Program!BA118&lt;&gt;"",OR(Kişisel!$C$1=Program!BA120,AND(Program!BA120="",Program!BA$3=Kişisel!$C$1))),CONCATENATE(BA$2,"-",Program!BA118," "),"")</f>
        <v/>
      </c>
      <c r="BB118" t="str">
        <f>IF(AND(Program!BB118&lt;&gt;"",OR(Kişisel!$C$1=Program!BB120,AND(Program!BB120="",Program!BB$3=Kişisel!$C$1))),CONCATENATE(BB$2,"-",Program!BB118," "),"")</f>
        <v/>
      </c>
      <c r="BC118" t="str">
        <f>IF(AND(Program!BC118&lt;&gt;"",OR(Kişisel!$C$1=Program!BC120,AND(Program!BC120="",Program!BC$3=Kişisel!$C$1))),CONCATENATE(BC$2,"-",Program!BC118," "),"")</f>
        <v/>
      </c>
      <c r="BD118" t="str">
        <f>IF(AND(Program!BD118&lt;&gt;"",OR(Kişisel!$C$1=Program!BD120,AND(Program!BD120="",Program!BD$3=Kişisel!$C$1))),CONCATENATE(BD$2,"-",Program!BD118," "),"")</f>
        <v/>
      </c>
      <c r="BE118" t="str">
        <f>IF(AND(Program!BE118&lt;&gt;"",OR(Kişisel!$C$1=Program!BE120,AND(Program!BE120="",Program!BE$3=Kişisel!$C$1))),CONCATENATE(BE$2,"-",Program!BE118," "),"")</f>
        <v/>
      </c>
      <c r="BF118" t="e">
        <f t="shared" ref="BF118" si="170">CONCATENATE(D118,E118,F118,G118,H118,I118,J118,K118,L118,M118,N118,O118,P118,Q118,R118,S118,T118,U118,V118,W118,X118,Y118,Z118,AA118,AB118,AC118,AD118,AE118,AF118,AG118,AH118,AI118,AJ118,AK118,AL118,AM118,AN118,AO118,AP118,AQ118,)</f>
        <v>#REF!</v>
      </c>
      <c r="BG118" t="str">
        <f t="shared" ref="BG118" si="171">CONCATENATE(AR118,AS118,AT118,AU118,AV118,AW118,AX118,AY118,AZ118,BA118,BB118,BC118,BD118,BE118,)</f>
        <v/>
      </c>
    </row>
    <row r="119" spans="1:59">
      <c r="A119" s="394"/>
      <c r="B119" s="5"/>
      <c r="D119" s="29" t="str">
        <f>IF(D117&lt;&gt;"",IF(Program!D120&lt;&gt;"","("&amp;Program!D120&amp;")","("&amp;Program!D$3&amp;")"),"")</f>
        <v/>
      </c>
      <c r="E119" s="29" t="str">
        <f>IF(E117&lt;&gt;"",IF(Program!E120&lt;&gt;"","("&amp;Program!E120&amp;")","("&amp;Program!E$3&amp;")"),"")</f>
        <v/>
      </c>
      <c r="F119" s="29" t="str">
        <f>IF(F117&lt;&gt;"",IF(Program!F120&lt;&gt;"","("&amp;Program!F120&amp;")","("&amp;Program!F$3&amp;")"),"")</f>
        <v/>
      </c>
      <c r="G119" s="29" t="str">
        <f>IF(G117&lt;&gt;"",IF(Program!G120&lt;&gt;"","("&amp;Program!G120&amp;")","("&amp;Program!G$3&amp;")"),"")</f>
        <v/>
      </c>
      <c r="H119" s="29" t="str">
        <f>IF(H117&lt;&gt;"",IF(Program!H120&lt;&gt;"","("&amp;Program!H120&amp;")","("&amp;Program!H$3&amp;")"),"")</f>
        <v/>
      </c>
      <c r="I119" s="29" t="str">
        <f>IF(I117&lt;&gt;"",IF(Program!I120&lt;&gt;"","("&amp;Program!I120&amp;")","("&amp;Program!I$3&amp;")"),"")</f>
        <v/>
      </c>
      <c r="J119" s="29" t="str">
        <f>IF(J117&lt;&gt;"",IF(Program!J120&lt;&gt;"","("&amp;Program!J120&amp;")","("&amp;Program!J$3&amp;")"),"")</f>
        <v/>
      </c>
      <c r="K119" s="29" t="str">
        <f>IF(K117&lt;&gt;"",IF(Program!K120&lt;&gt;"","("&amp;Program!K120&amp;")","("&amp;Program!K$3&amp;")"),"")</f>
        <v/>
      </c>
      <c r="L119" s="29" t="str">
        <f>IF(L117&lt;&gt;"",IF(Program!L120&lt;&gt;"","("&amp;Program!L120&amp;")","("&amp;Program!L$3&amp;")"),"")</f>
        <v/>
      </c>
      <c r="M119" s="29" t="str">
        <f>IF(M117&lt;&gt;"",IF(Program!M120&lt;&gt;"","("&amp;Program!M120&amp;")","("&amp;Program!M$3&amp;")"),"")</f>
        <v/>
      </c>
      <c r="N119" s="29" t="str">
        <f>IF(N117&lt;&gt;"",IF(Program!#REF!&lt;&gt;"","("&amp;Program!#REF!&amp;")","("&amp;Program!N$3&amp;")"),"")</f>
        <v/>
      </c>
      <c r="O119" s="29" t="str">
        <f>IF(O117&lt;&gt;"",IF(Program!O120&lt;&gt;"","("&amp;Program!O120&amp;")","("&amp;Program!O$3&amp;")"),"")</f>
        <v/>
      </c>
      <c r="P119" s="29" t="str">
        <f>IF(P117&lt;&gt;"",IF(Program!P120&lt;&gt;"","("&amp;Program!P120&amp;")","("&amp;Program!P$3&amp;")"),"")</f>
        <v/>
      </c>
      <c r="Q119" s="29" t="str">
        <f>IF(Q117&lt;&gt;"",IF(Program!Q120&lt;&gt;"","("&amp;Program!Q120&amp;")","("&amp;Program!Q$3&amp;")"),"")</f>
        <v/>
      </c>
      <c r="R119" s="29" t="str">
        <f>IF(R117&lt;&gt;"",IF(Program!R120&lt;&gt;"","("&amp;Program!R120&amp;")","("&amp;Program!R$3&amp;")"),"")</f>
        <v/>
      </c>
      <c r="S119" s="29" t="str">
        <f>IF(S117&lt;&gt;"",IF(Program!S120&lt;&gt;"","("&amp;Program!S120&amp;")","("&amp;Program!S$3&amp;")"),"")</f>
        <v/>
      </c>
      <c r="T119" s="29" t="str">
        <f>IF(T117&lt;&gt;"",IF(Program!T120&lt;&gt;"","("&amp;Program!T120&amp;")","("&amp;Program!T$3&amp;")"),"")</f>
        <v/>
      </c>
      <c r="U119" s="29" t="str">
        <f>IF(U117&lt;&gt;"",IF(Program!U120&lt;&gt;"","("&amp;Program!U120&amp;")","("&amp;Program!U$3&amp;")"),"")</f>
        <v/>
      </c>
      <c r="V119" s="29" t="str">
        <f>IF(V117&lt;&gt;"",IF(Program!V120&lt;&gt;"","("&amp;Program!V120&amp;")","("&amp;Program!V$3&amp;")"),"")</f>
        <v/>
      </c>
      <c r="W119" s="29" t="str">
        <f>IF(W117&lt;&gt;"",IF(Program!W120&lt;&gt;"","("&amp;Program!W120&amp;")","("&amp;Program!W$3&amp;")"),"")</f>
        <v/>
      </c>
      <c r="X119" s="29" t="str">
        <f>IF(X117&lt;&gt;"",IF(Program!X120&lt;&gt;"","("&amp;Program!X120&amp;")","("&amp;Program!X$3&amp;")"),"")</f>
        <v/>
      </c>
      <c r="Y119" s="29" t="str">
        <f>IF(Y117&lt;&gt;"",IF(Program!Y120&lt;&gt;"","("&amp;Program!Y120&amp;")","("&amp;Program!Y$3&amp;")"),"")</f>
        <v/>
      </c>
      <c r="Z119" s="29" t="str">
        <f>IF(Z117&lt;&gt;"",IF(Program!Z120&lt;&gt;"","("&amp;Program!Z120&amp;")","("&amp;Program!Z$3&amp;")"),"")</f>
        <v/>
      </c>
      <c r="AA119" s="29" t="str">
        <f>IF(AA117&lt;&gt;"",IF(Program!AA120&lt;&gt;"","("&amp;Program!AA120&amp;")","("&amp;Program!AA$3&amp;")"),"")</f>
        <v/>
      </c>
      <c r="AB119" s="29" t="str">
        <f>IF(AB117&lt;&gt;"",IF(Program!AB120&lt;&gt;"","("&amp;Program!AB120&amp;")","("&amp;Program!AB$3&amp;")"),"")</f>
        <v/>
      </c>
      <c r="AC119" s="29" t="str">
        <f>IF(AC117&lt;&gt;"",IF(Program!AC120&lt;&gt;"","("&amp;Program!AC120&amp;")","("&amp;Program!AC$3&amp;")"),"")</f>
        <v/>
      </c>
      <c r="AD119" s="29" t="str">
        <f>IF(AD117&lt;&gt;"",IF(Program!AD120&lt;&gt;"","("&amp;Program!AD120&amp;")","("&amp;Program!AD$3&amp;")"),"")</f>
        <v/>
      </c>
      <c r="AE119" s="29" t="str">
        <f>IF(AE117&lt;&gt;"",IF(Program!AE120&lt;&gt;"","("&amp;Program!AE120&amp;")","("&amp;Program!AE$3&amp;")"),"")</f>
        <v/>
      </c>
      <c r="AF119" s="29" t="str">
        <f>IF(AF117&lt;&gt;"",IF(Program!AF120&lt;&gt;"","("&amp;Program!AF120&amp;")","("&amp;Program!AF$3&amp;")"),"")</f>
        <v/>
      </c>
      <c r="AG119" s="29" t="str">
        <f>IF(AG117&lt;&gt;"",IF(Program!AG120&lt;&gt;"","("&amp;Program!AG120&amp;")","("&amp;Program!AG$3&amp;")"),"")</f>
        <v/>
      </c>
      <c r="AH119" s="29" t="str">
        <f>IF(AH117&lt;&gt;"",IF(Program!AH120&lt;&gt;"","("&amp;Program!AH120&amp;")","("&amp;Program!AH$3&amp;")"),"")</f>
        <v/>
      </c>
      <c r="AI119" s="29" t="str">
        <f>IF(AI117&lt;&gt;"",IF(Program!AI120&lt;&gt;"","("&amp;Program!AI120&amp;")","("&amp;Program!AI$3&amp;")"),"")</f>
        <v/>
      </c>
      <c r="AJ119" s="29" t="str">
        <f>IF(AJ117&lt;&gt;"",IF(Program!AJ120&lt;&gt;"","("&amp;Program!AJ120&amp;")","("&amp;Program!AJ$3&amp;")"),"")</f>
        <v/>
      </c>
      <c r="AK119" s="29" t="str">
        <f>IF(AK117&lt;&gt;"",IF(Program!AK120&lt;&gt;"","("&amp;Program!AK120&amp;")","("&amp;Program!AK$3&amp;")"),"")</f>
        <v/>
      </c>
      <c r="AL119" s="29" t="str">
        <f>IF(AL117&lt;&gt;"",IF(Program!AL120&lt;&gt;"","("&amp;Program!AL120&amp;")","("&amp;Program!AL$3&amp;")"),"")</f>
        <v/>
      </c>
      <c r="AM119" s="29" t="str">
        <f>IF(AM117&lt;&gt;"",IF(Program!AM120&lt;&gt;"","("&amp;Program!AM120&amp;")","("&amp;Program!AM$3&amp;")"),"")</f>
        <v/>
      </c>
      <c r="AN119" s="29" t="str">
        <f>IF(AN117&lt;&gt;"",IF(Program!AN120&lt;&gt;"","("&amp;Program!AN120&amp;")","("&amp;Program!AN$3&amp;")"),"")</f>
        <v/>
      </c>
      <c r="AO119" s="29" t="str">
        <f>IF(AO117&lt;&gt;"",IF(Program!AO120&lt;&gt;"","("&amp;Program!AO120&amp;")","("&amp;Program!AO$3&amp;")"),"")</f>
        <v/>
      </c>
      <c r="AP119" s="29" t="str">
        <f>IF(AP117&lt;&gt;"",IF(Program!AP120&lt;&gt;"","("&amp;Program!AP120&amp;")","("&amp;Program!AP$3&amp;")"),"")</f>
        <v/>
      </c>
      <c r="AQ119" s="29" t="str">
        <f>IF(AQ117&lt;&gt;"",IF(Program!AQ120&lt;&gt;"","("&amp;Program!AQ120&amp;")","("&amp;Program!AQ$3&amp;")"),"")</f>
        <v/>
      </c>
      <c r="AR119" s="29" t="str">
        <f>IF(AR117&lt;&gt;"",IF(Program!AR120&lt;&gt;"","("&amp;Program!AR120&amp;")","("&amp;Program!AR$3&amp;")"),"")</f>
        <v/>
      </c>
      <c r="AS119" s="29" t="str">
        <f>IF(AS117&lt;&gt;"",IF(Program!AS120&lt;&gt;"","("&amp;Program!AS120&amp;")","("&amp;Program!AS$3&amp;")"),"")</f>
        <v/>
      </c>
      <c r="AT119" s="29" t="str">
        <f>IF(AT117&lt;&gt;"",IF(Program!AT120&lt;&gt;"","("&amp;Program!AT120&amp;")","("&amp;Program!AT$3&amp;")"),"")</f>
        <v/>
      </c>
      <c r="AU119" s="29" t="str">
        <f>IF(AU117&lt;&gt;"",IF(Program!AU120&lt;&gt;"","("&amp;Program!AU120&amp;")","("&amp;Program!AU$3&amp;")"),"")</f>
        <v/>
      </c>
      <c r="AV119" s="29" t="str">
        <f>IF(AV117&lt;&gt;"",IF(Program!AV120&lt;&gt;"","("&amp;Program!AV120&amp;")","("&amp;Program!AV$3&amp;")"),"")</f>
        <v/>
      </c>
      <c r="AW119" s="29" t="str">
        <f>IF(AW117&lt;&gt;"",IF(Program!AW120&lt;&gt;"","("&amp;Program!AW120&amp;")","("&amp;Program!AW$3&amp;")"),"")</f>
        <v/>
      </c>
      <c r="AX119" s="29" t="str">
        <f>IF(AX117&lt;&gt;"",IF(Program!AX120&lt;&gt;"","("&amp;Program!AX120&amp;")","("&amp;Program!AX$3&amp;")"),"")</f>
        <v/>
      </c>
      <c r="AY119" s="29" t="str">
        <f>IF(AY117&lt;&gt;"",IF(Program!AY120&lt;&gt;"","("&amp;Program!AY120&amp;")","("&amp;Program!AY$3&amp;")"),"")</f>
        <v/>
      </c>
      <c r="AZ119" s="29" t="str">
        <f>IF(AZ117&lt;&gt;"",IF(Program!AZ120&lt;&gt;"","("&amp;Program!AZ120&amp;")","("&amp;Program!AZ$3&amp;")"),"")</f>
        <v/>
      </c>
      <c r="BA119" s="29" t="str">
        <f>IF(BA117&lt;&gt;"",IF(Program!BA120&lt;&gt;"","("&amp;Program!BA120&amp;")","("&amp;Program!BA$3&amp;")"),"")</f>
        <v/>
      </c>
      <c r="BB119" s="29" t="str">
        <f>IF(BB117&lt;&gt;"",IF(Program!BB120&lt;&gt;"","("&amp;Program!BB120&amp;")","("&amp;Program!BB$3&amp;")"),"")</f>
        <v/>
      </c>
      <c r="BC119" s="29" t="str">
        <f>IF(BC117&lt;&gt;"",IF(Program!BC120&lt;&gt;"","("&amp;Program!BC120&amp;")","("&amp;Program!BC$3&amp;")"),"")</f>
        <v/>
      </c>
      <c r="BD119" s="29" t="str">
        <f>IF(BD117&lt;&gt;"",IF(Program!BD120&lt;&gt;"","("&amp;Program!BD120&amp;")","("&amp;Program!BD$3&amp;")"),"")</f>
        <v/>
      </c>
      <c r="BE119" s="29" t="str">
        <f>IF(BE117&lt;&gt;"",IF(Program!BE120&lt;&gt;"","("&amp;Program!BE120&amp;")","("&amp;Program!BE$3&amp;")"),"")</f>
        <v/>
      </c>
      <c r="BG119" t="str">
        <f t="shared" ref="BG119:BG120" si="172">CONCATENATE(AR119,AR121,AS119,AS121,AT119,AT121,AU119,AU121,AV119,AV121,AW119,AW121,AX119,AX121,AY119,AY121,AZ119,AZ121,BA119,BA121,BB119,BB121,BC119,BC121,BD119,BD121,BE119,BE121)</f>
        <v/>
      </c>
    </row>
    <row r="120" spans="1:59">
      <c r="A120" s="394"/>
      <c r="B120" s="5">
        <v>0.79166666666666696</v>
      </c>
      <c r="C120" s="6" t="str">
        <f t="shared" si="110"/>
        <v/>
      </c>
      <c r="D120" s="9" t="str">
        <f>IF(IFERROR(SEARCH(Kişisel!$A$1,Program!D122),FALSE),D$2&amp;"-"&amp;Program!D121&amp;"/ ","")</f>
        <v/>
      </c>
      <c r="E120" s="9" t="str">
        <f>IF(IFERROR(SEARCH(Kişisel!$A$1,Program!E122),FALSE),E$2&amp;"-"&amp;Program!E121&amp;"/ ","")</f>
        <v/>
      </c>
      <c r="F120" s="9" t="str">
        <f>IF(IFERROR(SEARCH(Kişisel!$A$1,Program!F122),FALSE),F$2&amp;"-"&amp;Program!F121&amp;"/ ","")</f>
        <v/>
      </c>
      <c r="G120" s="9" t="str">
        <f>IF(IFERROR(SEARCH(Kişisel!$A$1,Program!G122),FALSE),G$2&amp;"-"&amp;Program!G121&amp;"/ ","")</f>
        <v/>
      </c>
      <c r="H120" s="9" t="str">
        <f>IF(IFERROR(SEARCH(Kişisel!$A$1,Program!H122),FALSE),H$2&amp;"-"&amp;Program!H121&amp;"/ ","")</f>
        <v/>
      </c>
      <c r="I120" s="9" t="str">
        <f>IF(IFERROR(SEARCH(Kişisel!$A$1,Program!I122),FALSE),I$2&amp;"-"&amp;Program!I121&amp;"/ ","")</f>
        <v/>
      </c>
      <c r="J120" s="9" t="str">
        <f>IF(IFERROR(SEARCH(Kişisel!$A$1,Program!J122),FALSE),J$2&amp;"-"&amp;Program!J121&amp;"/ ","")</f>
        <v/>
      </c>
      <c r="K120" s="9" t="str">
        <f>IF(IFERROR(SEARCH(Kişisel!$A$1,Program!K122),FALSE),K$2&amp;"-"&amp;Program!K121&amp;"/ ","")</f>
        <v/>
      </c>
      <c r="L120" s="9" t="str">
        <f>IF(IFERROR(SEARCH(Kişisel!$A$1,Program!L122),FALSE),L$2&amp;"-"&amp;Program!L121&amp;"/ ","")</f>
        <v/>
      </c>
      <c r="M120" s="9" t="str">
        <f>IF(IFERROR(SEARCH(Kişisel!$A$1,Program!M122),FALSE),M$2&amp;"-"&amp;Program!M121&amp;"/ ","")</f>
        <v/>
      </c>
      <c r="N120" s="9" t="str">
        <f>IF(IFERROR(SEARCH(Kişisel!$A$1,Program!N122),FALSE),N$2&amp;"-"&amp;Program!N121&amp;"/ ","")</f>
        <v/>
      </c>
      <c r="O120" s="9" t="str">
        <f>IF(IFERROR(SEARCH(Kişisel!$A$1,Program!O122),FALSE),O$2&amp;"-"&amp;Program!O121&amp;"/ ","")</f>
        <v/>
      </c>
      <c r="P120" s="9" t="str">
        <f>IF(IFERROR(SEARCH(Kişisel!$A$1,Program!P122),FALSE),P$2&amp;"-"&amp;Program!P121&amp;"/ ","")</f>
        <v/>
      </c>
      <c r="Q120" s="9" t="str">
        <f>IF(IFERROR(SEARCH(Kişisel!$A$1,Program!Q122),FALSE),Q$2&amp;"-"&amp;Program!Q121&amp;"/ ","")</f>
        <v/>
      </c>
      <c r="R120" s="9" t="str">
        <f>IF(IFERROR(SEARCH(Kişisel!$A$1,Program!R122),FALSE),R$2&amp;"-"&amp;Program!R121&amp;"/ ","")</f>
        <v/>
      </c>
      <c r="S120" s="9" t="str">
        <f>IF(IFERROR(SEARCH(Kişisel!$A$1,Program!S122),FALSE),S$2&amp;"-"&amp;Program!S121&amp;"/ ","")</f>
        <v/>
      </c>
      <c r="T120" s="9" t="str">
        <f>IF(IFERROR(SEARCH(Kişisel!$A$1,Program!T122),FALSE),T$2&amp;"-"&amp;Program!T121&amp;"/ ","")</f>
        <v/>
      </c>
      <c r="U120" s="9" t="str">
        <f>IF(IFERROR(SEARCH(Kişisel!$A$1,Program!U122),FALSE),U$2&amp;"-"&amp;Program!U121&amp;"/ ","")</f>
        <v/>
      </c>
      <c r="V120" s="9" t="str">
        <f>IF(IFERROR(SEARCH(Kişisel!$A$1,Program!V122),FALSE),V$2&amp;"-"&amp;Program!V121&amp;"/ ","")</f>
        <v/>
      </c>
      <c r="W120" s="9" t="str">
        <f>IF(IFERROR(SEARCH(Kişisel!$A$1,Program!W122),FALSE),W$2&amp;"-"&amp;Program!W121&amp;"/ ","")</f>
        <v/>
      </c>
      <c r="X120" s="9" t="str">
        <f>IF(IFERROR(SEARCH(Kişisel!$A$1,Program!X122),FALSE),X$2&amp;"-"&amp;Program!X121&amp;"/ ","")</f>
        <v/>
      </c>
      <c r="Y120" s="9" t="str">
        <f>IF(IFERROR(SEARCH(Kişisel!$A$1,Program!Y122),FALSE),Y$2&amp;"-"&amp;Program!Y121&amp;"/ ","")</f>
        <v/>
      </c>
      <c r="Z120" s="9" t="str">
        <f>IF(IFERROR(SEARCH(Kişisel!$A$1,Program!Z122),FALSE),Z$2&amp;"-"&amp;Program!Z121&amp;"/ ","")</f>
        <v/>
      </c>
      <c r="AA120" s="9" t="str">
        <f>IF(IFERROR(SEARCH(Kişisel!$A$1,Program!AA122),FALSE),AA$2&amp;"-"&amp;Program!AA121&amp;"/ ","")</f>
        <v/>
      </c>
      <c r="AB120" s="9" t="str">
        <f>IF(IFERROR(SEARCH(Kişisel!$A$1,Program!AB122),FALSE),AB$2&amp;"-"&amp;Program!AB121&amp;"/ ","")</f>
        <v/>
      </c>
      <c r="AC120" s="9" t="str">
        <f>IF(IFERROR(SEARCH(Kişisel!$A$1,Program!AC122),FALSE),AC$2&amp;"-"&amp;Program!AC121&amp;"/ ","")</f>
        <v/>
      </c>
      <c r="AD120" s="9" t="str">
        <f>IF(IFERROR(SEARCH(Kişisel!$A$1,Program!AD122),FALSE),AD$2&amp;"-"&amp;Program!AD121&amp;"/ ","")</f>
        <v/>
      </c>
      <c r="AE120" s="9" t="str">
        <f>IF(IFERROR(SEARCH(Kişisel!$A$1,Program!AE122),FALSE),AE$2&amp;"-"&amp;Program!AE121&amp;"/ ","")</f>
        <v/>
      </c>
      <c r="AF120" s="9" t="str">
        <f>IF(IFERROR(SEARCH(Kişisel!$A$1,Program!AF122),FALSE),AF$2&amp;"-"&amp;Program!AF121&amp;"/ ","")</f>
        <v/>
      </c>
      <c r="AG120" s="9" t="str">
        <f>IF(IFERROR(SEARCH(Kişisel!$A$1,Program!AG122),FALSE),AG$2&amp;"-"&amp;Program!AG121&amp;"/ ","")</f>
        <v/>
      </c>
      <c r="AH120" s="9" t="str">
        <f>IF(IFERROR(SEARCH(Kişisel!$A$1,Program!AH122),FALSE),AH$2&amp;"-"&amp;Program!AH121&amp;"/ ","")</f>
        <v/>
      </c>
      <c r="AI120" s="9" t="str">
        <f>IF(IFERROR(SEARCH(Kişisel!$A$1,Program!AI122),FALSE),AI$2&amp;"-"&amp;Program!AI121&amp;"/ ","")</f>
        <v/>
      </c>
      <c r="AJ120" s="9" t="str">
        <f>IF(IFERROR(SEARCH(Kişisel!$A$1,Program!AJ122),FALSE),AJ$2&amp;"-"&amp;Program!AJ121&amp;"/ ","")</f>
        <v/>
      </c>
      <c r="AK120" s="9" t="str">
        <f>IF(IFERROR(SEARCH(Kişisel!$A$1,Program!AK122),FALSE),AK$2&amp;"-"&amp;Program!AK121&amp;"/ ","")</f>
        <v/>
      </c>
      <c r="AL120" s="9" t="str">
        <f>IF(IFERROR(SEARCH(Kişisel!$A$1,Program!AL122),FALSE),AL$2&amp;"-"&amp;Program!AL121&amp;"/ ","")</f>
        <v/>
      </c>
      <c r="AM120" s="9" t="str">
        <f>IF(IFERROR(SEARCH(Kişisel!$A$1,Program!AM122),FALSE),AM$2&amp;"-"&amp;Program!AM121&amp;"/ ","")</f>
        <v/>
      </c>
      <c r="AN120" s="9" t="str">
        <f>IF(IFERROR(SEARCH(Kişisel!$A$1,Program!AN122),FALSE),AN$2&amp;"-"&amp;Program!AN121&amp;"/ ","")</f>
        <v/>
      </c>
      <c r="AO120" s="9" t="str">
        <f>IF(IFERROR(SEARCH(Kişisel!$A$1,Program!AO122),FALSE),AO$2&amp;"-"&amp;Program!AO121&amp;"/ ","")</f>
        <v/>
      </c>
      <c r="AP120" s="9" t="str">
        <f>IF(IFERROR(SEARCH(Kişisel!$A$1,Program!AP122),FALSE),AP$2&amp;"-"&amp;Program!AP121&amp;"/ ","")</f>
        <v/>
      </c>
      <c r="AQ120" s="9" t="str">
        <f>IF(IFERROR(SEARCH(Kişisel!$A$1,Program!AQ122),FALSE),AQ$2&amp;"-"&amp;Program!AQ121&amp;"/ ","")</f>
        <v/>
      </c>
      <c r="AR120" s="9" t="str">
        <f>IF(IFERROR(SEARCH(Kişisel!$A$1,Program!AR122),FALSE),AR$2&amp;"-"&amp;Program!AR121&amp;"/ ","")</f>
        <v/>
      </c>
      <c r="AS120" s="9" t="str">
        <f>IF(IFERROR(SEARCH(Kişisel!$A$1,Program!AS122),FALSE),AS$2&amp;"-"&amp;Program!AS121&amp;"/ ","")</f>
        <v/>
      </c>
      <c r="AT120" s="9" t="str">
        <f>IF(IFERROR(SEARCH(Kişisel!$A$1,Program!AT122),FALSE),AT$2&amp;"-"&amp;Program!AT121&amp;"/ ","")</f>
        <v/>
      </c>
      <c r="AU120" s="9" t="str">
        <f>IF(IFERROR(SEARCH(Kişisel!$A$1,Program!AU122),FALSE),AU$2&amp;"-"&amp;Program!AU121&amp;"/ ","")</f>
        <v/>
      </c>
      <c r="AV120" s="9" t="str">
        <f>IF(IFERROR(SEARCH(Kişisel!$A$1,Program!AV122),FALSE),AV$2&amp;"-"&amp;Program!AV121&amp;"/ ","")</f>
        <v/>
      </c>
      <c r="AW120" s="9" t="str">
        <f>IF(IFERROR(SEARCH(Kişisel!$A$1,Program!AW122),FALSE),AW$2&amp;"-"&amp;Program!AW121&amp;"/ ","")</f>
        <v/>
      </c>
      <c r="AX120" s="9" t="str">
        <f>IF(IFERROR(SEARCH(Kişisel!$A$1,Program!AX122),FALSE),AX$2&amp;"-"&amp;Program!AX121&amp;"/ ","")</f>
        <v/>
      </c>
      <c r="AY120" s="9" t="str">
        <f>IF(IFERROR(SEARCH(Kişisel!$A$1,Program!AY122),FALSE),AY$2&amp;"-"&amp;Program!AY121&amp;"/ ","")</f>
        <v/>
      </c>
      <c r="AZ120" s="9" t="str">
        <f>IF(IFERROR(SEARCH(Kişisel!$A$1,Program!AZ122),FALSE),AZ$2&amp;"-"&amp;Program!AZ121&amp;"/ ","")</f>
        <v/>
      </c>
      <c r="BA120" s="9" t="str">
        <f>IF(IFERROR(SEARCH(Kişisel!$A$1,Program!BA122),FALSE),BA$2&amp;"-"&amp;Program!BA121&amp;"/ ","")</f>
        <v/>
      </c>
      <c r="BB120" s="9" t="str">
        <f>IF(IFERROR(SEARCH(Kişisel!$A$1,Program!BB122),FALSE),BB$2&amp;"-"&amp;Program!BB121&amp;"/ ","")</f>
        <v/>
      </c>
      <c r="BC120" s="9" t="str">
        <f>IF(IFERROR(SEARCH(Kişisel!$A$1,Program!BC122),FALSE),BC$2&amp;"-"&amp;Program!BC121&amp;"/ ","")</f>
        <v/>
      </c>
      <c r="BD120" s="9" t="str">
        <f>IF(IFERROR(SEARCH(Kişisel!$A$1,Program!BD122),FALSE),BD$2&amp;"-"&amp;Program!BD121&amp;"/ ","")</f>
        <v/>
      </c>
      <c r="BE120" s="9" t="str">
        <f>IF(IFERROR(SEARCH(Kişisel!$A$1,Program!BE122),FALSE),BE$2&amp;"-"&amp;Program!BE121&amp;"/ ","")</f>
        <v/>
      </c>
      <c r="BF120" t="str">
        <f t="shared" ref="BF120" si="173">CONCATENATE(D120,D122,E120,E122,F120,F122,G120,G122,H120,H122,I120,I122,J120,J122,K120,K122,L120,L122,M120,M122,N120,N122,O120,O122,P120,P122,Q120,Q122,R120,R122,S120,S122,T120,T122,U120,U122,V120,V122,W120,W122,X120,X122,Y120,Y122,Z120,Z122,AA120,AA122,AB120,AB122,AC120,AC122,AD120,AD122,AE120,AE122,AF120,AF122,AG120,AG122,AH120,AH122,AI120,AI122,AJ120,AJ122,AK120,AK122,AL120,AL122,AM120,AM122,AN120,AN122,AO120,AO122,AP120,AP122,AQ120,AQ122)</f>
        <v/>
      </c>
      <c r="BG120" t="str">
        <f t="shared" si="172"/>
        <v/>
      </c>
    </row>
    <row r="121" spans="1:59">
      <c r="A121" s="394"/>
      <c r="B121" s="5"/>
      <c r="C121" s="6" t="str">
        <f t="shared" si="110"/>
        <v/>
      </c>
      <c r="D121" t="str">
        <f>IF(AND(Program!D121&lt;&gt;"",OR(Kişisel!$C$1=Program!D123,AND(Program!D123="",Program!D$3=Kişisel!$C$1))),CONCATENATE(D$2,"-",Program!D121," "),"")</f>
        <v/>
      </c>
      <c r="E121" t="str">
        <f>IF(AND(Program!E121&lt;&gt;"",OR(Kişisel!$C$1=Program!E123,AND(Program!E123="",Program!E$3=Kişisel!$C$1))),CONCATENATE(E$2,"-",Program!E121," "),"")</f>
        <v/>
      </c>
      <c r="F121" t="str">
        <f>IF(AND(Program!F121&lt;&gt;"",OR(Kişisel!$C$1=Program!F123,AND(Program!F123="",Program!F$3=Kişisel!$C$1))),CONCATENATE(F$2,"-",Program!F121," "),"")</f>
        <v/>
      </c>
      <c r="G121" t="str">
        <f>IF(AND(Program!G121&lt;&gt;"",OR(Kişisel!$C$1=Program!G123,AND(Program!G123="",Program!G$3=Kişisel!$C$1))),CONCATENATE(G$2,"-",Program!G121," "),"")</f>
        <v/>
      </c>
      <c r="H121" t="str">
        <f>IF(AND(Program!H121&lt;&gt;"",OR(Kişisel!$C$1=Program!H123,AND(Program!H123="",Program!H$3=Kişisel!$C$1))),CONCATENATE(H$2,"-",Program!H121," "),"")</f>
        <v/>
      </c>
      <c r="I121" t="str">
        <f>IF(AND(Program!I121&lt;&gt;"",OR(Kişisel!$C$1=Program!I123,AND(Program!I123="",Program!I$3=Kişisel!$C$1))),CONCATENATE(I$2,"-",Program!I121," "),"")</f>
        <v/>
      </c>
      <c r="J121" t="str">
        <f>IF(AND(Program!J121&lt;&gt;"",OR(Kişisel!$C$1=Program!J123,AND(Program!J123="",Program!J$3=Kişisel!$C$1))),CONCATENATE(J$2,"-",Program!J121," "),"")</f>
        <v/>
      </c>
      <c r="K121" t="str">
        <f>IF(AND(Program!K121&lt;&gt;"",OR(Kişisel!$C$1=Program!K123,AND(Program!K123="",Program!K$3=Kişisel!$C$1))),CONCATENATE(K$2,"-",Program!K121," "),"")</f>
        <v/>
      </c>
      <c r="L121" t="str">
        <f>IF(AND(Program!L121&lt;&gt;"",OR(Kişisel!$C$1=Program!L123,AND(Program!L123="",Program!L$3=Kişisel!$C$1))),CONCATENATE(L$2,"-",Program!L121," "),"")</f>
        <v/>
      </c>
      <c r="M121" t="str">
        <f>IF(AND(Program!M121&lt;&gt;"",OR(Kişisel!$C$1=Program!M123,AND(Program!M123="",Program!M$3=Kişisel!$C$1))),CONCATENATE(M$2,"-",Program!M121," "),"")</f>
        <v/>
      </c>
      <c r="N121" t="str">
        <f>IF(AND(Program!N121&lt;&gt;"",OR(Kişisel!$C$1=Program!N123,AND(Program!N123="",Program!N$3=Kişisel!$C$1))),CONCATENATE(N$2,"-",Program!N121," "),"")</f>
        <v/>
      </c>
      <c r="O121" t="str">
        <f>IF(AND(Program!O121&lt;&gt;"",OR(Kişisel!$C$1=Program!O123,AND(Program!O123="",Program!O$3=Kişisel!$C$1))),CONCATENATE(O$2,"-",Program!O121," "),"")</f>
        <v/>
      </c>
      <c r="P121" t="str">
        <f>IF(AND(Program!P121&lt;&gt;"",OR(Kişisel!$C$1=Program!P123,AND(Program!P123="",Program!P$3=Kişisel!$C$1))),CONCATENATE(P$2,"-",Program!P121," "),"")</f>
        <v/>
      </c>
      <c r="Q121" t="str">
        <f>IF(AND(Program!Q121&lt;&gt;"",OR(Kişisel!$C$1=Program!Q123,AND(Program!Q123="",Program!Q$3=Kişisel!$C$1))),CONCATENATE(Q$2,"-",Program!Q121," "),"")</f>
        <v/>
      </c>
      <c r="R121" t="str">
        <f>IF(AND(Program!R121&lt;&gt;"",OR(Kişisel!$C$1=Program!R123,AND(Program!R123="",Program!R$3=Kişisel!$C$1))),CONCATENATE(R$2,"-",Program!R121," "),"")</f>
        <v/>
      </c>
      <c r="S121" t="str">
        <f>IF(AND(Program!S121&lt;&gt;"",OR(Kişisel!$C$1=Program!S123,AND(Program!S123="",Program!S$3=Kişisel!$C$1))),CONCATENATE(S$2,"-",Program!S121," "),"")</f>
        <v/>
      </c>
      <c r="T121" t="str">
        <f>IF(AND(Program!T121&lt;&gt;"",OR(Kişisel!$C$1=Program!T123,AND(Program!T123="",Program!T$3=Kişisel!$C$1))),CONCATENATE(T$2,"-",Program!T121," "),"")</f>
        <v/>
      </c>
      <c r="U121" t="str">
        <f>IF(AND(Program!U121&lt;&gt;"",OR(Kişisel!$C$1=Program!U123,AND(Program!U123="",Program!U$3=Kişisel!$C$1))),CONCATENATE(U$2,"-",Program!U121," "),"")</f>
        <v/>
      </c>
      <c r="V121" t="str">
        <f>IF(AND(Program!V121&lt;&gt;"",OR(Kişisel!$C$1=Program!V123,AND(Program!V123="",Program!V$3=Kişisel!$C$1))),CONCATENATE(V$2,"-",Program!V121," "),"")</f>
        <v/>
      </c>
      <c r="W121" t="str">
        <f>IF(AND(Program!W121&lt;&gt;"",OR(Kişisel!$C$1=Program!W123,AND(Program!W123="",Program!W$3=Kişisel!$C$1))),CONCATENATE(W$2,"-",Program!W121," "),"")</f>
        <v/>
      </c>
      <c r="X121" t="str">
        <f>IF(AND(Program!X121&lt;&gt;"",OR(Kişisel!$C$1=Program!X123,AND(Program!X123="",Program!X$3=Kişisel!$C$1))),CONCATENATE(X$2,"-",Program!X121," "),"")</f>
        <v/>
      </c>
      <c r="Y121" t="str">
        <f>IF(AND(Program!Y121&lt;&gt;"",OR(Kişisel!$C$1=Program!Y123,AND(Program!Y123="",Program!Y$3=Kişisel!$C$1))),CONCATENATE(Y$2,"-",Program!Y121," "),"")</f>
        <v/>
      </c>
      <c r="Z121" t="str">
        <f>IF(AND(Program!Z121&lt;&gt;"",OR(Kişisel!$C$1=Program!Z123,AND(Program!Z123="",Program!Z$3=Kişisel!$C$1))),CONCATENATE(Z$2,"-",Program!Z121," "),"")</f>
        <v/>
      </c>
      <c r="AA121" t="str">
        <f>IF(AND(Program!AA121&lt;&gt;"",OR(Kişisel!$C$1=Program!AA123,AND(Program!AA123="",Program!AA$3=Kişisel!$C$1))),CONCATENATE(AA$2,"-",Program!AA121," "),"")</f>
        <v/>
      </c>
      <c r="AB121" t="str">
        <f>IF(AND(Program!AB121&lt;&gt;"",OR(Kişisel!$C$1=Program!AB123,AND(Program!AB123="",Program!AB$3=Kişisel!$C$1))),CONCATENATE(AB$2,"-",Program!AB121," "),"")</f>
        <v/>
      </c>
      <c r="AC121" t="str">
        <f>IF(AND(Program!AC121&lt;&gt;"",OR(Kişisel!$C$1=Program!AC123,AND(Program!AC123="",Program!AC$3=Kişisel!$C$1))),CONCATENATE(AC$2,"-",Program!AC121," "),"")</f>
        <v/>
      </c>
      <c r="AD121" t="str">
        <f>IF(AND(Program!AD121&lt;&gt;"",OR(Kişisel!$C$1=Program!AD123,AND(Program!AD123="",Program!AD$3=Kişisel!$C$1))),CONCATENATE(AD$2,"-",Program!AD121," "),"")</f>
        <v/>
      </c>
      <c r="AE121" t="str">
        <f>IF(AND(Program!AE121&lt;&gt;"",OR(Kişisel!$C$1=Program!AE123,AND(Program!AE123="",Program!AE$3=Kişisel!$C$1))),CONCATENATE(AE$2,"-",Program!AE121," "),"")</f>
        <v/>
      </c>
      <c r="AF121" t="str">
        <f>IF(AND(Program!AF121&lt;&gt;"",OR(Kişisel!$C$1=Program!AF123,AND(Program!AF123="",Program!AF$3=Kişisel!$C$1))),CONCATENATE(AF$2,"-",Program!AF121," "),"")</f>
        <v/>
      </c>
      <c r="AG121" t="str">
        <f>IF(AND(Program!AG121&lt;&gt;"",OR(Kişisel!$C$1=Program!AG123,AND(Program!AG123="",Program!AG$3=Kişisel!$C$1))),CONCATENATE(AG$2,"-",Program!AG121," "),"")</f>
        <v/>
      </c>
      <c r="AH121" t="str">
        <f>IF(AND(Program!AH121&lt;&gt;"",OR(Kişisel!$C$1=Program!AH123,AND(Program!AH123="",Program!AH$3=Kişisel!$C$1))),CONCATENATE(AH$2,"-",Program!AH121," "),"")</f>
        <v/>
      </c>
      <c r="AI121" t="str">
        <f>IF(AND(Program!AI121&lt;&gt;"",OR(Kişisel!$C$1=Program!AI123,AND(Program!AI123="",Program!AI$3=Kişisel!$C$1))),CONCATENATE(AI$2,"-",Program!AI121," "),"")</f>
        <v/>
      </c>
      <c r="AJ121" t="str">
        <f>IF(AND(Program!AJ121&lt;&gt;"",OR(Kişisel!$C$1=Program!AJ123,AND(Program!AJ123="",Program!AJ$3=Kişisel!$C$1))),CONCATENATE(AJ$2,"-",Program!AJ121," "),"")</f>
        <v/>
      </c>
      <c r="AK121" t="str">
        <f>IF(AND(Program!AK121&lt;&gt;"",OR(Kişisel!$C$1=Program!AK123,AND(Program!AK123="",Program!AK$3=Kişisel!$C$1))),CONCATENATE(AK$2,"-",Program!AK121," "),"")</f>
        <v/>
      </c>
      <c r="AL121" t="str">
        <f>IF(AND(Program!AL121&lt;&gt;"",OR(Kişisel!$C$1=Program!AL123,AND(Program!AL123="",Program!AL$3=Kişisel!$C$1))),CONCATENATE(AL$2,"-",Program!AL121," "),"")</f>
        <v/>
      </c>
      <c r="AM121" t="str">
        <f>IF(AND(Program!AM121&lt;&gt;"",OR(Kişisel!$C$1=Program!AM123,AND(Program!AM123="",Program!AM$3=Kişisel!$C$1))),CONCATENATE(AM$2,"-",Program!AM121," "),"")</f>
        <v/>
      </c>
      <c r="AN121" t="str">
        <f>IF(AND(Program!AN121&lt;&gt;"",OR(Kişisel!$C$1=Program!AN123,AND(Program!AN123="",Program!AN$3=Kişisel!$C$1))),CONCATENATE(AN$2,"-",Program!AN121," "),"")</f>
        <v/>
      </c>
      <c r="AO121" t="str">
        <f>IF(AND(Program!AO121&lt;&gt;"",OR(Kişisel!$C$1=Program!AO123,AND(Program!AO123="",Program!AO$3=Kişisel!$C$1))),CONCATENATE(AO$2,"-",Program!AO121," "),"")</f>
        <v/>
      </c>
      <c r="AP121" t="str">
        <f>IF(AND(Program!AP121&lt;&gt;"",OR(Kişisel!$C$1=Program!AP123,AND(Program!AP123="",Program!AP$3=Kişisel!$C$1))),CONCATENATE(AP$2,"-",Program!AP121," "),"")</f>
        <v/>
      </c>
      <c r="AQ121" t="str">
        <f>IF(AND(Program!AQ121&lt;&gt;"",OR(Kişisel!$C$1=Program!AQ123,AND(Program!AQ123="",Program!AQ$3=Kişisel!$C$1))),CONCATENATE(AQ$2,"-",Program!AQ121," "),"")</f>
        <v/>
      </c>
      <c r="AR121" t="str">
        <f>IF(AND(Program!AR121&lt;&gt;"",OR(Kişisel!$C$1=Program!AR123,AND(Program!AR123="",Program!AR$3=Kişisel!$C$1))),CONCATENATE(AR$2,"-",Program!AR121," "),"")</f>
        <v/>
      </c>
      <c r="AS121" t="str">
        <f>IF(AND(Program!AS121&lt;&gt;"",OR(Kişisel!$C$1=Program!AS123,AND(Program!AS123="",Program!AS$3=Kişisel!$C$1))),CONCATENATE(AS$2,"-",Program!AS121," "),"")</f>
        <v/>
      </c>
      <c r="AT121" t="str">
        <f>IF(AND(Program!AT121&lt;&gt;"",OR(Kişisel!$C$1=Program!AT123,AND(Program!AT123="",Program!AT$3=Kişisel!$C$1))),CONCATENATE(AT$2,"-",Program!AT121," "),"")</f>
        <v/>
      </c>
      <c r="AU121" t="str">
        <f>IF(AND(Program!AU121&lt;&gt;"",OR(Kişisel!$C$1=Program!AU123,AND(Program!AU123="",Program!AU$3=Kişisel!$C$1))),CONCATENATE(AU$2,"-",Program!AU121," "),"")</f>
        <v/>
      </c>
      <c r="AV121" t="str">
        <f>IF(AND(Program!AV121&lt;&gt;"",OR(Kişisel!$C$1=Program!AV123,AND(Program!AV123="",Program!AV$3=Kişisel!$C$1))),CONCATENATE(AV$2,"-",Program!AV121," "),"")</f>
        <v/>
      </c>
      <c r="AW121" t="str">
        <f>IF(AND(Program!AW121&lt;&gt;"",OR(Kişisel!$C$1=Program!AW123,AND(Program!AW123="",Program!AW$3=Kişisel!$C$1))),CONCATENATE(AW$2,"-",Program!AW121," "),"")</f>
        <v/>
      </c>
      <c r="AX121" t="str">
        <f>IF(AND(Program!AX121&lt;&gt;"",OR(Kişisel!$C$1=Program!AX123,AND(Program!AX123="",Program!AX$3=Kişisel!$C$1))),CONCATENATE(AX$2,"-",Program!AX121," "),"")</f>
        <v/>
      </c>
      <c r="AY121" t="str">
        <f>IF(AND(Program!AY121&lt;&gt;"",OR(Kişisel!$C$1=Program!AY123,AND(Program!AY123="",Program!AY$3=Kişisel!$C$1))),CONCATENATE(AY$2,"-",Program!AY121," "),"")</f>
        <v/>
      </c>
      <c r="AZ121" t="str">
        <f>IF(AND(Program!AZ121&lt;&gt;"",OR(Kişisel!$C$1=Program!AZ123,AND(Program!AZ123="",Program!AZ$3=Kişisel!$C$1))),CONCATENATE(AZ$2,"-",Program!AZ121," "),"")</f>
        <v/>
      </c>
      <c r="BA121" t="str">
        <f>IF(AND(Program!BA121&lt;&gt;"",OR(Kişisel!$C$1=Program!BA123,AND(Program!BA123="",Program!BA$3=Kişisel!$C$1))),CONCATENATE(BA$2,"-",Program!BA121," "),"")</f>
        <v/>
      </c>
      <c r="BB121" t="str">
        <f>IF(AND(Program!BB121&lt;&gt;"",OR(Kişisel!$C$1=Program!BB123,AND(Program!BB123="",Program!BB$3=Kişisel!$C$1))),CONCATENATE(BB$2,"-",Program!BB121," "),"")</f>
        <v/>
      </c>
      <c r="BC121" t="str">
        <f>IF(AND(Program!BC121&lt;&gt;"",OR(Kişisel!$C$1=Program!BC123,AND(Program!BC123="",Program!BC$3=Kişisel!$C$1))),CONCATENATE(BC$2,"-",Program!BC121," "),"")</f>
        <v/>
      </c>
      <c r="BD121" t="str">
        <f>IF(AND(Program!BD121&lt;&gt;"",OR(Kişisel!$C$1=Program!BD123,AND(Program!BD123="",Program!BD$3=Kişisel!$C$1))),CONCATENATE(BD$2,"-",Program!BD121," "),"")</f>
        <v/>
      </c>
      <c r="BE121" t="str">
        <f>IF(AND(Program!BE121&lt;&gt;"",OR(Kişisel!$C$1=Program!BE123,AND(Program!BE123="",Program!BE$3=Kişisel!$C$1))),CONCATENATE(BE$2,"-",Program!BE121," "),"")</f>
        <v/>
      </c>
      <c r="BF121" t="str">
        <f t="shared" ref="BF121" si="174">CONCATENATE(D121,E121,F121,G121,H121,I121,J121,K121,L121,M121,N121,O121,P121,Q121,R121,S121,T121,U121,V121,W121,X121,Y121,Z121,AA121,AB121,AC121,AD121,AE121,AF121,AG121,AH121,AI121,AJ121,AK121,AL121,AM121,AN121,AO121,AP121,AQ121,)</f>
        <v/>
      </c>
      <c r="BG121" t="str">
        <f t="shared" ref="BG121" si="175">CONCATENATE(AR121,AS121,AT121,AU121,AV121,AW121,AX121,AY121,AZ121,BA121,BB121,BC121,BD121,BE121,)</f>
        <v/>
      </c>
    </row>
    <row r="122" spans="1:59">
      <c r="A122" s="394"/>
      <c r="B122" s="5"/>
      <c r="D122" s="29" t="str">
        <f>IF(D120&lt;&gt;"",IF(Program!D123&lt;&gt;"","("&amp;Program!D123&amp;")","("&amp;Program!D$3&amp;")"),"")</f>
        <v/>
      </c>
      <c r="E122" s="29" t="str">
        <f>IF(E120&lt;&gt;"",IF(Program!E123&lt;&gt;"","("&amp;Program!E123&amp;")","("&amp;Program!E$3&amp;")"),"")</f>
        <v/>
      </c>
      <c r="F122" s="29" t="str">
        <f>IF(F120&lt;&gt;"",IF(Program!F123&lt;&gt;"","("&amp;Program!F123&amp;")","("&amp;Program!F$3&amp;")"),"")</f>
        <v/>
      </c>
      <c r="G122" s="29" t="str">
        <f>IF(G120&lt;&gt;"",IF(Program!G123&lt;&gt;"","("&amp;Program!G123&amp;")","("&amp;Program!G$3&amp;")"),"")</f>
        <v/>
      </c>
      <c r="H122" s="29" t="str">
        <f>IF(H120&lt;&gt;"",IF(Program!H123&lt;&gt;"","("&amp;Program!H123&amp;")","("&amp;Program!H$3&amp;")"),"")</f>
        <v/>
      </c>
      <c r="I122" s="29" t="str">
        <f>IF(I120&lt;&gt;"",IF(Program!I123&lt;&gt;"","("&amp;Program!I123&amp;")","("&amp;Program!I$3&amp;")"),"")</f>
        <v/>
      </c>
      <c r="J122" s="29" t="str">
        <f>IF(J120&lt;&gt;"",IF(Program!J123&lt;&gt;"","("&amp;Program!J123&amp;")","("&amp;Program!J$3&amp;")"),"")</f>
        <v/>
      </c>
      <c r="K122" s="29" t="str">
        <f>IF(K120&lt;&gt;"",IF(Program!K123&lt;&gt;"","("&amp;Program!K123&amp;")","("&amp;Program!K$3&amp;")"),"")</f>
        <v/>
      </c>
      <c r="L122" s="29" t="str">
        <f>IF(L120&lt;&gt;"",IF(Program!L123&lt;&gt;"","("&amp;Program!L123&amp;")","("&amp;Program!L$3&amp;")"),"")</f>
        <v/>
      </c>
      <c r="M122" s="29" t="str">
        <f>IF(M120&lt;&gt;"",IF(Program!M123&lt;&gt;"","("&amp;Program!M123&amp;")","("&amp;Program!M$3&amp;")"),"")</f>
        <v/>
      </c>
      <c r="N122" s="29" t="str">
        <f>IF(N120&lt;&gt;"",IF(Program!N123&lt;&gt;"","("&amp;Program!N123&amp;")","("&amp;Program!N$3&amp;")"),"")</f>
        <v/>
      </c>
      <c r="O122" s="29" t="str">
        <f>IF(O120&lt;&gt;"",IF(Program!O123&lt;&gt;"","("&amp;Program!O123&amp;")","("&amp;Program!O$3&amp;")"),"")</f>
        <v/>
      </c>
      <c r="P122" s="29" t="str">
        <f>IF(P120&lt;&gt;"",IF(Program!P123&lt;&gt;"","("&amp;Program!P123&amp;")","("&amp;Program!P$3&amp;")"),"")</f>
        <v/>
      </c>
      <c r="Q122" s="29" t="str">
        <f>IF(Q120&lt;&gt;"",IF(Program!Q123&lt;&gt;"","("&amp;Program!Q123&amp;")","("&amp;Program!Q$3&amp;")"),"")</f>
        <v/>
      </c>
      <c r="R122" s="29" t="str">
        <f>IF(R120&lt;&gt;"",IF(Program!R123&lt;&gt;"","("&amp;Program!R123&amp;")","("&amp;Program!R$3&amp;")"),"")</f>
        <v/>
      </c>
      <c r="S122" s="29" t="str">
        <f>IF(S120&lt;&gt;"",IF(Program!S123&lt;&gt;"","("&amp;Program!S123&amp;")","("&amp;Program!S$3&amp;")"),"")</f>
        <v/>
      </c>
      <c r="T122" s="29" t="str">
        <f>IF(T120&lt;&gt;"",IF(Program!T123&lt;&gt;"","("&amp;Program!T123&amp;")","("&amp;Program!T$3&amp;")"),"")</f>
        <v/>
      </c>
      <c r="U122" s="29" t="str">
        <f>IF(U120&lt;&gt;"",IF(Program!U123&lt;&gt;"","("&amp;Program!U123&amp;")","("&amp;Program!U$3&amp;")"),"")</f>
        <v/>
      </c>
      <c r="V122" s="29" t="str">
        <f>IF(V120&lt;&gt;"",IF(Program!V123&lt;&gt;"","("&amp;Program!V123&amp;")","("&amp;Program!V$3&amp;")"),"")</f>
        <v/>
      </c>
      <c r="W122" s="29" t="str">
        <f>IF(W120&lt;&gt;"",IF(Program!W123&lt;&gt;"","("&amp;Program!W123&amp;")","("&amp;Program!W$3&amp;")"),"")</f>
        <v/>
      </c>
      <c r="X122" s="29" t="str">
        <f>IF(X120&lt;&gt;"",IF(Program!X123&lt;&gt;"","("&amp;Program!X123&amp;")","("&amp;Program!X$3&amp;")"),"")</f>
        <v/>
      </c>
      <c r="Y122" s="29" t="str">
        <f>IF(Y120&lt;&gt;"",IF(Program!Y123&lt;&gt;"","("&amp;Program!Y123&amp;")","("&amp;Program!Y$3&amp;")"),"")</f>
        <v/>
      </c>
      <c r="Z122" s="29" t="str">
        <f>IF(Z120&lt;&gt;"",IF(Program!Z123&lt;&gt;"","("&amp;Program!Z123&amp;")","("&amp;Program!Z$3&amp;")"),"")</f>
        <v/>
      </c>
      <c r="AA122" s="29" t="str">
        <f>IF(AA120&lt;&gt;"",IF(Program!AA123&lt;&gt;"","("&amp;Program!AA123&amp;")","("&amp;Program!AA$3&amp;")"),"")</f>
        <v/>
      </c>
      <c r="AB122" s="29" t="str">
        <f>IF(AB120&lt;&gt;"",IF(Program!AB123&lt;&gt;"","("&amp;Program!AB123&amp;")","("&amp;Program!AB$3&amp;")"),"")</f>
        <v/>
      </c>
      <c r="AC122" s="29" t="str">
        <f>IF(AC120&lt;&gt;"",IF(Program!AC123&lt;&gt;"","("&amp;Program!AC123&amp;")","("&amp;Program!AC$3&amp;")"),"")</f>
        <v/>
      </c>
      <c r="AD122" s="29" t="str">
        <f>IF(AD120&lt;&gt;"",IF(Program!AD123&lt;&gt;"","("&amp;Program!AD123&amp;")","("&amp;Program!AD$3&amp;")"),"")</f>
        <v/>
      </c>
      <c r="AE122" s="29" t="str">
        <f>IF(AE120&lt;&gt;"",IF(Program!AE123&lt;&gt;"","("&amp;Program!AE123&amp;")","("&amp;Program!AE$3&amp;")"),"")</f>
        <v/>
      </c>
      <c r="AF122" s="29" t="str">
        <f>IF(AF120&lt;&gt;"",IF(Program!AF123&lt;&gt;"","("&amp;Program!AF123&amp;")","("&amp;Program!AF$3&amp;")"),"")</f>
        <v/>
      </c>
      <c r="AG122" s="29" t="str">
        <f>IF(AG120&lt;&gt;"",IF(Program!AG123&lt;&gt;"","("&amp;Program!AG123&amp;")","("&amp;Program!AG$3&amp;")"),"")</f>
        <v/>
      </c>
      <c r="AH122" s="29" t="str">
        <f>IF(AH120&lt;&gt;"",IF(Program!AH123&lt;&gt;"","("&amp;Program!AH123&amp;")","("&amp;Program!AH$3&amp;")"),"")</f>
        <v/>
      </c>
      <c r="AI122" s="29" t="str">
        <f>IF(AI120&lt;&gt;"",IF(Program!AI123&lt;&gt;"","("&amp;Program!AI123&amp;")","("&amp;Program!AI$3&amp;")"),"")</f>
        <v/>
      </c>
      <c r="AJ122" s="29" t="str">
        <f>IF(AJ120&lt;&gt;"",IF(Program!AJ123&lt;&gt;"","("&amp;Program!AJ123&amp;")","("&amp;Program!AJ$3&amp;")"),"")</f>
        <v/>
      </c>
      <c r="AK122" s="29" t="str">
        <f>IF(AK120&lt;&gt;"",IF(Program!AK123&lt;&gt;"","("&amp;Program!AK123&amp;")","("&amp;Program!AK$3&amp;")"),"")</f>
        <v/>
      </c>
      <c r="AL122" s="29" t="str">
        <f>IF(AL120&lt;&gt;"",IF(Program!AL123&lt;&gt;"","("&amp;Program!AL123&amp;")","("&amp;Program!AL$3&amp;")"),"")</f>
        <v/>
      </c>
      <c r="AM122" s="29" t="str">
        <f>IF(AM120&lt;&gt;"",IF(Program!AM123&lt;&gt;"","("&amp;Program!AM123&amp;")","("&amp;Program!AM$3&amp;")"),"")</f>
        <v/>
      </c>
      <c r="AN122" s="29" t="str">
        <f>IF(AN120&lt;&gt;"",IF(Program!AN123&lt;&gt;"","("&amp;Program!AN123&amp;")","("&amp;Program!AN$3&amp;")"),"")</f>
        <v/>
      </c>
      <c r="AO122" s="29" t="str">
        <f>IF(AO120&lt;&gt;"",IF(Program!AO123&lt;&gt;"","("&amp;Program!AO123&amp;")","("&amp;Program!AO$3&amp;")"),"")</f>
        <v/>
      </c>
      <c r="AP122" s="29" t="str">
        <f>IF(AP120&lt;&gt;"",IF(Program!AP123&lt;&gt;"","("&amp;Program!AP123&amp;")","("&amp;Program!AP$3&amp;")"),"")</f>
        <v/>
      </c>
      <c r="AQ122" s="29" t="str">
        <f>IF(AQ120&lt;&gt;"",IF(Program!AQ123&lt;&gt;"","("&amp;Program!AQ123&amp;")","("&amp;Program!AQ$3&amp;")"),"")</f>
        <v/>
      </c>
      <c r="AR122" s="29" t="str">
        <f>IF(AR120&lt;&gt;"",IF(Program!AR123&lt;&gt;"","("&amp;Program!AR123&amp;")","("&amp;Program!AR$3&amp;")"),"")</f>
        <v/>
      </c>
      <c r="AS122" s="29" t="str">
        <f>IF(AS120&lt;&gt;"",IF(Program!AS123&lt;&gt;"","("&amp;Program!AS123&amp;")","("&amp;Program!AS$3&amp;")"),"")</f>
        <v/>
      </c>
      <c r="AT122" s="29" t="str">
        <f>IF(AT120&lt;&gt;"",IF(Program!AT123&lt;&gt;"","("&amp;Program!AT123&amp;")","("&amp;Program!AT$3&amp;")"),"")</f>
        <v/>
      </c>
      <c r="AU122" s="29" t="str">
        <f>IF(AU120&lt;&gt;"",IF(Program!AU123&lt;&gt;"","("&amp;Program!AU123&amp;")","("&amp;Program!AU$3&amp;")"),"")</f>
        <v/>
      </c>
      <c r="AV122" s="29" t="str">
        <f>IF(AV120&lt;&gt;"",IF(Program!AV123&lt;&gt;"","("&amp;Program!AV123&amp;")","("&amp;Program!AV$3&amp;")"),"")</f>
        <v/>
      </c>
      <c r="AW122" s="29" t="str">
        <f>IF(AW120&lt;&gt;"",IF(Program!AW123&lt;&gt;"","("&amp;Program!AW123&amp;")","("&amp;Program!AW$3&amp;")"),"")</f>
        <v/>
      </c>
      <c r="AX122" s="29" t="str">
        <f>IF(AX120&lt;&gt;"",IF(Program!AX123&lt;&gt;"","("&amp;Program!AX123&amp;")","("&amp;Program!AX$3&amp;")"),"")</f>
        <v/>
      </c>
      <c r="AY122" s="29" t="str">
        <f>IF(AY120&lt;&gt;"",IF(Program!AY123&lt;&gt;"","("&amp;Program!AY123&amp;")","("&amp;Program!AY$3&amp;")"),"")</f>
        <v/>
      </c>
      <c r="AZ122" s="29" t="str">
        <f>IF(AZ120&lt;&gt;"",IF(Program!AZ123&lt;&gt;"","("&amp;Program!AZ123&amp;")","("&amp;Program!AZ$3&amp;")"),"")</f>
        <v/>
      </c>
      <c r="BA122" s="29" t="str">
        <f>IF(BA120&lt;&gt;"",IF(Program!BA123&lt;&gt;"","("&amp;Program!BA123&amp;")","("&amp;Program!BA$3&amp;")"),"")</f>
        <v/>
      </c>
      <c r="BB122" s="29" t="str">
        <f>IF(BB120&lt;&gt;"",IF(Program!BB123&lt;&gt;"","("&amp;Program!BB123&amp;")","("&amp;Program!BB$3&amp;")"),"")</f>
        <v/>
      </c>
      <c r="BC122" s="29" t="str">
        <f>IF(BC120&lt;&gt;"",IF(Program!BC123&lt;&gt;"","("&amp;Program!BC123&amp;")","("&amp;Program!BC$3&amp;")"),"")</f>
        <v/>
      </c>
      <c r="BD122" s="29" t="str">
        <f>IF(BD120&lt;&gt;"",IF(Program!BD123&lt;&gt;"","("&amp;Program!BD123&amp;")","("&amp;Program!BD$3&amp;")"),"")</f>
        <v/>
      </c>
      <c r="BE122" s="29" t="str">
        <f>IF(BE120&lt;&gt;"",IF(Program!BE123&lt;&gt;"","("&amp;Program!BE123&amp;")","("&amp;Program!BE$3&amp;")"),"")</f>
        <v/>
      </c>
      <c r="BG122" t="str">
        <f t="shared" ref="BG122:BG123" si="176">CONCATENATE(AR122,AR124,AS122,AS124,AT122,AT124,AU122,AU124,AV122,AV124,AW122,AW124,AX122,AX124,AY122,AY124,AZ122,AZ124,BA122,BA124,BB122,BB124,BC122,BC124,BD122,BD124,BE122,BE124)</f>
        <v/>
      </c>
    </row>
    <row r="123" spans="1:59">
      <c r="A123" s="394"/>
      <c r="B123" s="5">
        <v>0.83333333333333304</v>
      </c>
      <c r="C123" s="6" t="str">
        <f t="shared" si="115"/>
        <v/>
      </c>
      <c r="D123" s="9" t="str">
        <f>IF(IFERROR(SEARCH(Kişisel!$A$1,Program!D125),FALSE),D$2&amp;"-"&amp;Program!D124&amp;"/ ","")</f>
        <v/>
      </c>
      <c r="E123" s="9" t="str">
        <f>IF(IFERROR(SEARCH(Kişisel!$A$1,Program!E125),FALSE),E$2&amp;"-"&amp;Program!E124&amp;"/ ","")</f>
        <v/>
      </c>
      <c r="F123" s="9" t="str">
        <f>IF(IFERROR(SEARCH(Kişisel!$A$1,Program!F125),FALSE),F$2&amp;"-"&amp;Program!F124&amp;"/ ","")</f>
        <v/>
      </c>
      <c r="G123" s="9" t="str">
        <f>IF(IFERROR(SEARCH(Kişisel!$A$1,Program!G125),FALSE),G$2&amp;"-"&amp;Program!G124&amp;"/ ","")</f>
        <v/>
      </c>
      <c r="H123" s="9" t="str">
        <f>IF(IFERROR(SEARCH(Kişisel!$A$1,Program!H125),FALSE),H$2&amp;"-"&amp;Program!H124&amp;"/ ","")</f>
        <v/>
      </c>
      <c r="I123" s="9" t="str">
        <f>IF(IFERROR(SEARCH(Kişisel!$A$1,Program!I125),FALSE),I$2&amp;"-"&amp;Program!I124&amp;"/ ","")</f>
        <v/>
      </c>
      <c r="J123" s="9" t="str">
        <f>IF(IFERROR(SEARCH(Kişisel!$A$1,Program!J125),FALSE),J$2&amp;"-"&amp;Program!J124&amp;"/ ","")</f>
        <v/>
      </c>
      <c r="K123" s="9" t="str">
        <f>IF(IFERROR(SEARCH(Kişisel!$A$1,Program!K125),FALSE),K$2&amp;"-"&amp;Program!K124&amp;"/ ","")</f>
        <v/>
      </c>
      <c r="L123" s="9" t="str">
        <f>IF(IFERROR(SEARCH(Kişisel!$A$1,Program!L125),FALSE),L$2&amp;"-"&amp;Program!L124&amp;"/ ","")</f>
        <v/>
      </c>
      <c r="M123" s="9" t="str">
        <f>IF(IFERROR(SEARCH(Kişisel!$A$1,Program!M125),FALSE),M$2&amp;"-"&amp;Program!M124&amp;"/ ","")</f>
        <v/>
      </c>
      <c r="N123" s="9" t="str">
        <f>IF(IFERROR(SEARCH(Kişisel!$A$1,Program!N125),FALSE),N$2&amp;"-"&amp;Program!N124&amp;"/ ","")</f>
        <v/>
      </c>
      <c r="O123" s="9" t="str">
        <f>IF(IFERROR(SEARCH(Kişisel!$A$1,Program!O125),FALSE),O$2&amp;"-"&amp;Program!O124&amp;"/ ","")</f>
        <v/>
      </c>
      <c r="P123" s="9" t="str">
        <f>IF(IFERROR(SEARCH(Kişisel!$A$1,Program!P125),FALSE),P$2&amp;"-"&amp;Program!P124&amp;"/ ","")</f>
        <v/>
      </c>
      <c r="Q123" s="9" t="str">
        <f>IF(IFERROR(SEARCH(Kişisel!$A$1,Program!Q125),FALSE),Q$2&amp;"-"&amp;Program!Q124&amp;"/ ","")</f>
        <v/>
      </c>
      <c r="R123" s="9" t="str">
        <f>IF(IFERROR(SEARCH(Kişisel!$A$1,Program!R125),FALSE),R$2&amp;"-"&amp;Program!R124&amp;"/ ","")</f>
        <v/>
      </c>
      <c r="S123" s="9" t="str">
        <f>IF(IFERROR(SEARCH(Kişisel!$A$1,Program!S125),FALSE),S$2&amp;"-"&amp;Program!S124&amp;"/ ","")</f>
        <v/>
      </c>
      <c r="T123" s="9" t="str">
        <f>IF(IFERROR(SEARCH(Kişisel!$A$1,Program!T125),FALSE),T$2&amp;"-"&amp;Program!T124&amp;"/ ","")</f>
        <v/>
      </c>
      <c r="U123" s="9" t="str">
        <f>IF(IFERROR(SEARCH(Kişisel!$A$1,Program!U125),FALSE),U$2&amp;"-"&amp;Program!U124&amp;"/ ","")</f>
        <v/>
      </c>
      <c r="V123" s="9" t="str">
        <f>IF(IFERROR(SEARCH(Kişisel!$A$1,Program!V125),FALSE),V$2&amp;"-"&amp;Program!V124&amp;"/ ","")</f>
        <v/>
      </c>
      <c r="W123" s="9" t="str">
        <f>IF(IFERROR(SEARCH(Kişisel!$A$1,Program!W125),FALSE),W$2&amp;"-"&amp;Program!W124&amp;"/ ","")</f>
        <v/>
      </c>
      <c r="X123" s="9" t="str">
        <f>IF(IFERROR(SEARCH(Kişisel!$A$1,Program!X125),FALSE),X$2&amp;"-"&amp;Program!X124&amp;"/ ","")</f>
        <v/>
      </c>
      <c r="Y123" s="9" t="str">
        <f>IF(IFERROR(SEARCH(Kişisel!$A$1,Program!Y125),FALSE),Y$2&amp;"-"&amp;Program!Y124&amp;"/ ","")</f>
        <v/>
      </c>
      <c r="Z123" s="9" t="str">
        <f>IF(IFERROR(SEARCH(Kişisel!$A$1,Program!Z125),FALSE),Z$2&amp;"-"&amp;Program!Z124&amp;"/ ","")</f>
        <v/>
      </c>
      <c r="AA123" s="9" t="str">
        <f>IF(IFERROR(SEARCH(Kişisel!$A$1,Program!AA125),FALSE),AA$2&amp;"-"&amp;Program!AA124&amp;"/ ","")</f>
        <v/>
      </c>
      <c r="AB123" s="9" t="str">
        <f>IF(IFERROR(SEARCH(Kişisel!$A$1,Program!AB125),FALSE),AB$2&amp;"-"&amp;Program!AB124&amp;"/ ","")</f>
        <v/>
      </c>
      <c r="AC123" s="9" t="str">
        <f>IF(IFERROR(SEARCH(Kişisel!$A$1,Program!AC125),FALSE),AC$2&amp;"-"&amp;Program!AC124&amp;"/ ","")</f>
        <v/>
      </c>
      <c r="AD123" s="9" t="str">
        <f>IF(IFERROR(SEARCH(Kişisel!$A$1,Program!AD125),FALSE),AD$2&amp;"-"&amp;Program!AD124&amp;"/ ","")</f>
        <v/>
      </c>
      <c r="AE123" s="9" t="str">
        <f>IF(IFERROR(SEARCH(Kişisel!$A$1,Program!AE125),FALSE),AE$2&amp;"-"&amp;Program!AE124&amp;"/ ","")</f>
        <v/>
      </c>
      <c r="AF123" s="9" t="str">
        <f>IF(IFERROR(SEARCH(Kişisel!$A$1,Program!AF125),FALSE),AF$2&amp;"-"&amp;Program!AF124&amp;"/ ","")</f>
        <v/>
      </c>
      <c r="AG123" s="9" t="str">
        <f>IF(IFERROR(SEARCH(Kişisel!$A$1,Program!AG125),FALSE),AG$2&amp;"-"&amp;Program!AG124&amp;"/ ","")</f>
        <v/>
      </c>
      <c r="AH123" s="9" t="str">
        <f>IF(IFERROR(SEARCH(Kişisel!$A$1,Program!AH125),FALSE),AH$2&amp;"-"&amp;Program!AH124&amp;"/ ","")</f>
        <v/>
      </c>
      <c r="AI123" s="9" t="str">
        <f>IF(IFERROR(SEARCH(Kişisel!$A$1,Program!AI125),FALSE),AI$2&amp;"-"&amp;Program!AI124&amp;"/ ","")</f>
        <v/>
      </c>
      <c r="AJ123" s="9" t="str">
        <f>IF(IFERROR(SEARCH(Kişisel!$A$1,Program!AJ125),FALSE),AJ$2&amp;"-"&amp;Program!AJ124&amp;"/ ","")</f>
        <v/>
      </c>
      <c r="AK123" s="9" t="str">
        <f>IF(IFERROR(SEARCH(Kişisel!$A$1,Program!AK125),FALSE),AK$2&amp;"-"&amp;Program!AK124&amp;"/ ","")</f>
        <v/>
      </c>
      <c r="AL123" s="9" t="str">
        <f>IF(IFERROR(SEARCH(Kişisel!$A$1,Program!AL125),FALSE),AL$2&amp;"-"&amp;Program!AL124&amp;"/ ","")</f>
        <v/>
      </c>
      <c r="AM123" s="9" t="str">
        <f>IF(IFERROR(SEARCH(Kişisel!$A$1,Program!AM125),FALSE),AM$2&amp;"-"&amp;Program!AM124&amp;"/ ","")</f>
        <v/>
      </c>
      <c r="AN123" s="9" t="str">
        <f>IF(IFERROR(SEARCH(Kişisel!$A$1,Program!AN125),FALSE),AN$2&amp;"-"&amp;Program!AN124&amp;"/ ","")</f>
        <v/>
      </c>
      <c r="AO123" s="9" t="str">
        <f>IF(IFERROR(SEARCH(Kişisel!$A$1,Program!AO125),FALSE),AO$2&amp;"-"&amp;Program!AO124&amp;"/ ","")</f>
        <v/>
      </c>
      <c r="AP123" s="9" t="str">
        <f>IF(IFERROR(SEARCH(Kişisel!$A$1,Program!AP125),FALSE),AP$2&amp;"-"&amp;Program!AP124&amp;"/ ","")</f>
        <v/>
      </c>
      <c r="AQ123" s="9" t="str">
        <f>IF(IFERROR(SEARCH(Kişisel!$A$1,Program!AQ125),FALSE),AQ$2&amp;"-"&amp;Program!AQ124&amp;"/ ","")</f>
        <v/>
      </c>
      <c r="AR123" s="9" t="str">
        <f>IF(IFERROR(SEARCH(Kişisel!$A$1,Program!AR125),FALSE),AR$2&amp;"-"&amp;Program!AR124&amp;"/ ","")</f>
        <v/>
      </c>
      <c r="AS123" s="9" t="str">
        <f>IF(IFERROR(SEARCH(Kişisel!$A$1,Program!AS125),FALSE),AS$2&amp;"-"&amp;Program!AS124&amp;"/ ","")</f>
        <v/>
      </c>
      <c r="AT123" s="9" t="str">
        <f>IF(IFERROR(SEARCH(Kişisel!$A$1,Program!AT125),FALSE),AT$2&amp;"-"&amp;Program!AT124&amp;"/ ","")</f>
        <v/>
      </c>
      <c r="AU123" s="9" t="str">
        <f>IF(IFERROR(SEARCH(Kişisel!$A$1,Program!AU125),FALSE),AU$2&amp;"-"&amp;Program!AU124&amp;"/ ","")</f>
        <v/>
      </c>
      <c r="AV123" s="9" t="str">
        <f>IF(IFERROR(SEARCH(Kişisel!$A$1,Program!AV125),FALSE),AV$2&amp;"-"&amp;Program!AV124&amp;"/ ","")</f>
        <v/>
      </c>
      <c r="AW123" s="9" t="str">
        <f>IF(IFERROR(SEARCH(Kişisel!$A$1,Program!AW125),FALSE),AW$2&amp;"-"&amp;Program!AW124&amp;"/ ","")</f>
        <v/>
      </c>
      <c r="AX123" s="9" t="str">
        <f>IF(IFERROR(SEARCH(Kişisel!$A$1,Program!AX125),FALSE),AX$2&amp;"-"&amp;Program!AX124&amp;"/ ","")</f>
        <v/>
      </c>
      <c r="AY123" s="9" t="str">
        <f>IF(IFERROR(SEARCH(Kişisel!$A$1,Program!AY125),FALSE),AY$2&amp;"-"&amp;Program!AY124&amp;"/ ","")</f>
        <v/>
      </c>
      <c r="AZ123" s="9" t="str">
        <f>IF(IFERROR(SEARCH(Kişisel!$A$1,Program!AZ125),FALSE),AZ$2&amp;"-"&amp;Program!AZ124&amp;"/ ","")</f>
        <v/>
      </c>
      <c r="BA123" s="9" t="str">
        <f>IF(IFERROR(SEARCH(Kişisel!$A$1,Program!BA125),FALSE),BA$2&amp;"-"&amp;Program!BA124&amp;"/ ","")</f>
        <v/>
      </c>
      <c r="BB123" s="9" t="str">
        <f>IF(IFERROR(SEARCH(Kişisel!$A$1,Program!BB125),FALSE),BB$2&amp;"-"&amp;Program!BB124&amp;"/ ","")</f>
        <v/>
      </c>
      <c r="BC123" s="9" t="str">
        <f>IF(IFERROR(SEARCH(Kişisel!$A$1,Program!BC125),FALSE),BC$2&amp;"-"&amp;Program!BC124&amp;"/ ","")</f>
        <v/>
      </c>
      <c r="BD123" s="9" t="str">
        <f>IF(IFERROR(SEARCH(Kişisel!$A$1,Program!BD125),FALSE),BD$2&amp;"-"&amp;Program!BD124&amp;"/ ","")</f>
        <v/>
      </c>
      <c r="BE123" s="9" t="str">
        <f>IF(IFERROR(SEARCH(Kişisel!$A$1,Program!BE125),FALSE),BE$2&amp;"-"&amp;Program!BE124&amp;"/ ","")</f>
        <v/>
      </c>
      <c r="BF123" t="str">
        <f t="shared" ref="BF123" si="177">CONCATENATE(D123,D125,E123,E125,F123,F125,G123,G125,H123,H125,I123,I125,J123,J125,K123,K125,L123,L125,M123,M125,N123,N125,O123,O125,P123,P125,Q123,Q125,R123,R125,S123,S125,T123,T125,U123,U125,V123,V125,W123,W125,X123,X125,Y123,Y125,Z123,Z125,AA123,AA125,AB123,AB125,AC123,AC125,AD123,AD125,AE123,AE125,AF123,AF125,AG123,AG125,AH123,AH125,AI123,AI125,AJ123,AJ125,AK123,AK125,AL123,AL125,AM123,AM125,AN123,AN125,AO123,AO125,AP123,AP125,AQ123,AQ125)</f>
        <v/>
      </c>
      <c r="BG123" t="str">
        <f t="shared" si="176"/>
        <v/>
      </c>
    </row>
    <row r="124" spans="1:59">
      <c r="A124" s="394"/>
      <c r="B124" s="5"/>
      <c r="C124" s="6" t="str">
        <f t="shared" si="115"/>
        <v/>
      </c>
      <c r="D124" t="str">
        <f>IF(AND(Program!D124&lt;&gt;"",OR(Kişisel!$C$1=Program!D126,AND(Program!D126="",Program!D$3=Kişisel!$C$1))),CONCATENATE(D$2,"-",Program!D124," "),"")</f>
        <v/>
      </c>
      <c r="E124" t="str">
        <f>IF(AND(Program!E124&lt;&gt;"",OR(Kişisel!$C$1=Program!E126,AND(Program!E126="",Program!E$3=Kişisel!$C$1))),CONCATENATE(E$2,"-",Program!E124," "),"")</f>
        <v/>
      </c>
      <c r="F124" t="str">
        <f>IF(AND(Program!F124&lt;&gt;"",OR(Kişisel!$C$1=Program!F126,AND(Program!F126="",Program!F$3=Kişisel!$C$1))),CONCATENATE(F$2,"-",Program!F124," "),"")</f>
        <v/>
      </c>
      <c r="G124" t="str">
        <f>IF(AND(Program!G124&lt;&gt;"",OR(Kişisel!$C$1=Program!G126,AND(Program!G126="",Program!G$3=Kişisel!$C$1))),CONCATENATE(G$2,"-",Program!G124," "),"")</f>
        <v/>
      </c>
      <c r="H124" t="str">
        <f>IF(AND(Program!H124&lt;&gt;"",OR(Kişisel!$C$1=Program!H126,AND(Program!H126="",Program!H$3=Kişisel!$C$1))),CONCATENATE(H$2,"-",Program!H124," "),"")</f>
        <v/>
      </c>
      <c r="I124" t="str">
        <f>IF(AND(Program!I124&lt;&gt;"",OR(Kişisel!$C$1=Program!I126,AND(Program!I126="",Program!I$3=Kişisel!$C$1))),CONCATENATE(I$2,"-",Program!I124," "),"")</f>
        <v/>
      </c>
      <c r="J124" t="str">
        <f>IF(AND(Program!J124&lt;&gt;"",OR(Kişisel!$C$1=Program!J126,AND(Program!J126="",Program!J$3=Kişisel!$C$1))),CONCATENATE(J$2,"-",Program!J124," "),"")</f>
        <v/>
      </c>
      <c r="K124" t="str">
        <f>IF(AND(Program!K124&lt;&gt;"",OR(Kişisel!$C$1=Program!K126,AND(Program!K126="",Program!K$3=Kişisel!$C$1))),CONCATENATE(K$2,"-",Program!K124," "),"")</f>
        <v/>
      </c>
      <c r="L124" t="str">
        <f>IF(AND(Program!L124&lt;&gt;"",OR(Kişisel!$C$1=Program!L126,AND(Program!L126="",Program!L$3=Kişisel!$C$1))),CONCATENATE(L$2,"-",Program!L124," "),"")</f>
        <v/>
      </c>
      <c r="M124" t="str">
        <f>IF(AND(Program!M124&lt;&gt;"",OR(Kişisel!$C$1=Program!M126,AND(Program!M126="",Program!M$3=Kişisel!$C$1))),CONCATENATE(M$2,"-",Program!M124," "),"")</f>
        <v/>
      </c>
      <c r="N124" t="str">
        <f>IF(AND(Program!N124&lt;&gt;"",OR(Kişisel!$C$1=Program!N126,AND(Program!N126="",Program!N$3=Kişisel!$C$1))),CONCATENATE(N$2,"-",Program!N124," "),"")</f>
        <v/>
      </c>
      <c r="O124" t="str">
        <f>IF(AND(Program!O124&lt;&gt;"",OR(Kişisel!$C$1=Program!O126,AND(Program!O126="",Program!O$3=Kişisel!$C$1))),CONCATENATE(O$2,"-",Program!O124," "),"")</f>
        <v/>
      </c>
      <c r="P124" t="str">
        <f>IF(AND(Program!P124&lt;&gt;"",OR(Kişisel!$C$1=Program!P126,AND(Program!P126="",Program!P$3=Kişisel!$C$1))),CONCATENATE(P$2,"-",Program!P124," "),"")</f>
        <v/>
      </c>
      <c r="Q124" t="str">
        <f>IF(AND(Program!Q124&lt;&gt;"",OR(Kişisel!$C$1=Program!Q126,AND(Program!Q126="",Program!Q$3=Kişisel!$C$1))),CONCATENATE(Q$2,"-",Program!Q124," "),"")</f>
        <v/>
      </c>
      <c r="R124" t="str">
        <f>IF(AND(Program!R124&lt;&gt;"",OR(Kişisel!$C$1=Program!R126,AND(Program!R126="",Program!R$3=Kişisel!$C$1))),CONCATENATE(R$2,"-",Program!R124," "),"")</f>
        <v/>
      </c>
      <c r="S124" t="str">
        <f>IF(AND(Program!S124&lt;&gt;"",OR(Kişisel!$C$1=Program!S126,AND(Program!S126="",Program!S$3=Kişisel!$C$1))),CONCATENATE(S$2,"-",Program!S124," "),"")</f>
        <v/>
      </c>
      <c r="T124" t="str">
        <f>IF(AND(Program!T124&lt;&gt;"",OR(Kişisel!$C$1=Program!T126,AND(Program!T126="",Program!T$3=Kişisel!$C$1))),CONCATENATE(T$2,"-",Program!T124," "),"")</f>
        <v/>
      </c>
      <c r="U124" t="str">
        <f>IF(AND(Program!U124&lt;&gt;"",OR(Kişisel!$C$1=Program!U126,AND(Program!U126="",Program!U$3=Kişisel!$C$1))),CONCATENATE(U$2,"-",Program!U124," "),"")</f>
        <v/>
      </c>
      <c r="V124" t="str">
        <f>IF(AND(Program!V124&lt;&gt;"",OR(Kişisel!$C$1=Program!V126,AND(Program!V126="",Program!V$3=Kişisel!$C$1))),CONCATENATE(V$2,"-",Program!V124," "),"")</f>
        <v/>
      </c>
      <c r="W124" t="str">
        <f>IF(AND(Program!W124&lt;&gt;"",OR(Kişisel!$C$1=Program!W126,AND(Program!W126="",Program!W$3=Kişisel!$C$1))),CONCATENATE(W$2,"-",Program!W124," "),"")</f>
        <v/>
      </c>
      <c r="X124" t="str">
        <f>IF(AND(Program!X124&lt;&gt;"",OR(Kişisel!$C$1=Program!X126,AND(Program!X126="",Program!X$3=Kişisel!$C$1))),CONCATENATE(X$2,"-",Program!X124," "),"")</f>
        <v/>
      </c>
      <c r="Y124" t="str">
        <f>IF(AND(Program!Y124&lt;&gt;"",OR(Kişisel!$C$1=Program!Y126,AND(Program!Y126="",Program!Y$3=Kişisel!$C$1))),CONCATENATE(Y$2,"-",Program!Y124," "),"")</f>
        <v/>
      </c>
      <c r="Z124" t="str">
        <f>IF(AND(Program!Z124&lt;&gt;"",OR(Kişisel!$C$1=Program!Z126,AND(Program!Z126="",Program!Z$3=Kişisel!$C$1))),CONCATENATE(Z$2,"-",Program!Z124," "),"")</f>
        <v/>
      </c>
      <c r="AA124" t="str">
        <f>IF(AND(Program!AA124&lt;&gt;"",OR(Kişisel!$C$1=Program!AA126,AND(Program!AA126="",Program!AA$3=Kişisel!$C$1))),CONCATENATE(AA$2,"-",Program!AA124," "),"")</f>
        <v/>
      </c>
      <c r="AB124" t="str">
        <f>IF(AND(Program!AB124&lt;&gt;"",OR(Kişisel!$C$1=Program!AB126,AND(Program!AB126="",Program!AB$3=Kişisel!$C$1))),CONCATENATE(AB$2,"-",Program!AB124," "),"")</f>
        <v/>
      </c>
      <c r="AC124" t="str">
        <f>IF(AND(Program!AC124&lt;&gt;"",OR(Kişisel!$C$1=Program!AC126,AND(Program!AC126="",Program!AC$3=Kişisel!$C$1))),CONCATENATE(AC$2,"-",Program!AC124," "),"")</f>
        <v/>
      </c>
      <c r="AD124" t="str">
        <f>IF(AND(Program!AD124&lt;&gt;"",OR(Kişisel!$C$1=Program!AD126,AND(Program!AD126="",Program!AD$3=Kişisel!$C$1))),CONCATENATE(AD$2,"-",Program!AD124," "),"")</f>
        <v/>
      </c>
      <c r="AE124" t="str">
        <f>IF(AND(Program!AE124&lt;&gt;"",OR(Kişisel!$C$1=Program!AE126,AND(Program!AE126="",Program!AE$3=Kişisel!$C$1))),CONCATENATE(AE$2,"-",Program!AE124," "),"")</f>
        <v/>
      </c>
      <c r="AF124" t="str">
        <f>IF(AND(Program!AF124&lt;&gt;"",OR(Kişisel!$C$1=Program!AF126,AND(Program!AF126="",Program!AF$3=Kişisel!$C$1))),CONCATENATE(AF$2,"-",Program!AF124," "),"")</f>
        <v/>
      </c>
      <c r="AG124" t="str">
        <f>IF(AND(Program!AG124&lt;&gt;"",OR(Kişisel!$C$1=Program!AG126,AND(Program!AG126="",Program!AG$3=Kişisel!$C$1))),CONCATENATE(AG$2,"-",Program!AG124," "),"")</f>
        <v/>
      </c>
      <c r="AH124" t="str">
        <f>IF(AND(Program!AH124&lt;&gt;"",OR(Kişisel!$C$1=Program!AH126,AND(Program!AH126="",Program!AH$3=Kişisel!$C$1))),CONCATENATE(AH$2,"-",Program!AH124," "),"")</f>
        <v/>
      </c>
      <c r="AI124" t="str">
        <f>IF(AND(Program!AI124&lt;&gt;"",OR(Kişisel!$C$1=Program!AI126,AND(Program!AI126="",Program!AI$3=Kişisel!$C$1))),CONCATENATE(AI$2,"-",Program!AI124," "),"")</f>
        <v/>
      </c>
      <c r="AJ124" t="str">
        <f>IF(AND(Program!AJ124&lt;&gt;"",OR(Kişisel!$C$1=Program!AJ126,AND(Program!AJ126="",Program!AJ$3=Kişisel!$C$1))),CONCATENATE(AJ$2,"-",Program!AJ124," "),"")</f>
        <v/>
      </c>
      <c r="AK124" t="str">
        <f>IF(AND(Program!AK124&lt;&gt;"",OR(Kişisel!$C$1=Program!AK126,AND(Program!AK126="",Program!AK$3=Kişisel!$C$1))),CONCATENATE(AK$2,"-",Program!AK124," "),"")</f>
        <v/>
      </c>
      <c r="AL124" t="str">
        <f>IF(AND(Program!AL124&lt;&gt;"",OR(Kişisel!$C$1=Program!AL126,AND(Program!AL126="",Program!AL$3=Kişisel!$C$1))),CONCATENATE(AL$2,"-",Program!AL124," "),"")</f>
        <v/>
      </c>
      <c r="AM124" t="str">
        <f>IF(AND(Program!AM124&lt;&gt;"",OR(Kişisel!$C$1=Program!AM126,AND(Program!AM126="",Program!AM$3=Kişisel!$C$1))),CONCATENATE(AM$2,"-",Program!AM124," "),"")</f>
        <v/>
      </c>
      <c r="AN124" t="str">
        <f>IF(AND(Program!AN124&lt;&gt;"",OR(Kişisel!$C$1=Program!AN126,AND(Program!AN126="",Program!AN$3=Kişisel!$C$1))),CONCATENATE(AN$2,"-",Program!AN124," "),"")</f>
        <v/>
      </c>
      <c r="AO124" t="str">
        <f>IF(AND(Program!AO124&lt;&gt;"",OR(Kişisel!$C$1=Program!AO126,AND(Program!AO126="",Program!AO$3=Kişisel!$C$1))),CONCATENATE(AO$2,"-",Program!AO124," "),"")</f>
        <v/>
      </c>
      <c r="AP124" t="str">
        <f>IF(AND(Program!AP124&lt;&gt;"",OR(Kişisel!$C$1=Program!AP126,AND(Program!AP126="",Program!AP$3=Kişisel!$C$1))),CONCATENATE(AP$2,"-",Program!AP124," "),"")</f>
        <v/>
      </c>
      <c r="AQ124" t="str">
        <f>IF(AND(Program!AQ124&lt;&gt;"",OR(Kişisel!$C$1=Program!AQ126,AND(Program!AQ126="",Program!AQ$3=Kişisel!$C$1))),CONCATENATE(AQ$2,"-",Program!AQ124," "),"")</f>
        <v/>
      </c>
      <c r="AR124" t="str">
        <f>IF(AND(Program!AR124&lt;&gt;"",OR(Kişisel!$C$1=Program!AR126,AND(Program!AR126="",Program!AR$3=Kişisel!$C$1))),CONCATENATE(AR$2,"-",Program!AR124," "),"")</f>
        <v/>
      </c>
      <c r="AS124" t="str">
        <f>IF(AND(Program!AS124&lt;&gt;"",OR(Kişisel!$C$1=Program!AS126,AND(Program!AS126="",Program!AS$3=Kişisel!$C$1))),CONCATENATE(AS$2,"-",Program!AS124," "),"")</f>
        <v/>
      </c>
      <c r="AT124" t="str">
        <f>IF(AND(Program!AT124&lt;&gt;"",OR(Kişisel!$C$1=Program!AT126,AND(Program!AT126="",Program!AT$3=Kişisel!$C$1))),CONCATENATE(AT$2,"-",Program!AT124," "),"")</f>
        <v/>
      </c>
      <c r="AU124" t="str">
        <f>IF(AND(Program!AU124&lt;&gt;"",OR(Kişisel!$C$1=Program!AU126,AND(Program!AU126="",Program!AU$3=Kişisel!$C$1))),CONCATENATE(AU$2,"-",Program!AU124," "),"")</f>
        <v/>
      </c>
      <c r="AV124" t="str">
        <f>IF(AND(Program!AV124&lt;&gt;"",OR(Kişisel!$C$1=Program!AV126,AND(Program!AV126="",Program!AV$3=Kişisel!$C$1))),CONCATENATE(AV$2,"-",Program!AV124," "),"")</f>
        <v/>
      </c>
      <c r="AW124" t="str">
        <f>IF(AND(Program!AW124&lt;&gt;"",OR(Kişisel!$C$1=Program!AW126,AND(Program!AW126="",Program!AW$3=Kişisel!$C$1))),CONCATENATE(AW$2,"-",Program!AW124," "),"")</f>
        <v/>
      </c>
      <c r="AX124" t="str">
        <f>IF(AND(Program!AX124&lt;&gt;"",OR(Kişisel!$C$1=Program!AX126,AND(Program!AX126="",Program!AX$3=Kişisel!$C$1))),CONCATENATE(AX$2,"-",Program!AX124," "),"")</f>
        <v/>
      </c>
      <c r="AY124" t="str">
        <f>IF(AND(Program!AY124&lt;&gt;"",OR(Kişisel!$C$1=Program!AY126,AND(Program!AY126="",Program!AY$3=Kişisel!$C$1))),CONCATENATE(AY$2,"-",Program!AY124," "),"")</f>
        <v/>
      </c>
      <c r="AZ124" t="str">
        <f>IF(AND(Program!AZ124&lt;&gt;"",OR(Kişisel!$C$1=Program!AZ126,AND(Program!AZ126="",Program!AZ$3=Kişisel!$C$1))),CONCATENATE(AZ$2,"-",Program!AZ124," "),"")</f>
        <v/>
      </c>
      <c r="BA124" t="str">
        <f>IF(AND(Program!BA124&lt;&gt;"",OR(Kişisel!$C$1=Program!BA126,AND(Program!BA126="",Program!BA$3=Kişisel!$C$1))),CONCATENATE(BA$2,"-",Program!BA124," "),"")</f>
        <v/>
      </c>
      <c r="BB124" t="str">
        <f>IF(AND(Program!BB124&lt;&gt;"",OR(Kişisel!$C$1=Program!BB126,AND(Program!BB126="",Program!BB$3=Kişisel!$C$1))),CONCATENATE(BB$2,"-",Program!BB124," "),"")</f>
        <v/>
      </c>
      <c r="BC124" t="str">
        <f>IF(AND(Program!BC124&lt;&gt;"",OR(Kişisel!$C$1=Program!BC126,AND(Program!BC126="",Program!BC$3=Kişisel!$C$1))),CONCATENATE(BC$2,"-",Program!BC124," "),"")</f>
        <v/>
      </c>
      <c r="BD124" t="str">
        <f>IF(AND(Program!BD124&lt;&gt;"",OR(Kişisel!$C$1=Program!BD126,AND(Program!BD126="",Program!BD$3=Kişisel!$C$1))),CONCATENATE(BD$2,"-",Program!BD124," "),"")</f>
        <v/>
      </c>
      <c r="BE124" t="str">
        <f>IF(AND(Program!BE124&lt;&gt;"",OR(Kişisel!$C$1=Program!BE126,AND(Program!BE126="",Program!BE$3=Kişisel!$C$1))),CONCATENATE(BE$2,"-",Program!BE124," "),"")</f>
        <v/>
      </c>
      <c r="BF124" t="str">
        <f t="shared" ref="BF124" si="178">CONCATENATE(D124,E124,F124,G124,H124,I124,J124,K124,L124,M124,N124,O124,P124,Q124,R124,S124,T124,U124,V124,W124,X124,Y124,Z124,AA124,AB124,AC124,AD124,AE124,AF124,AG124,AH124,AI124,AJ124,AK124,AL124,AM124,AN124,AO124,AP124,AQ124,)</f>
        <v/>
      </c>
      <c r="BG124" t="str">
        <f t="shared" ref="BG124" si="179">CONCATENATE(AR124,AS124,AT124,AU124,AV124,AW124,AX124,AY124,AZ124,BA124,BB124,BC124,BD124,BE124,)</f>
        <v/>
      </c>
    </row>
    <row r="125" spans="1:59">
      <c r="A125" s="394"/>
      <c r="B125" s="5"/>
      <c r="D125" s="29" t="str">
        <f>IF(D123&lt;&gt;"",IF(Program!D126&lt;&gt;"","("&amp;Program!D126&amp;")","("&amp;Program!D$3&amp;")"),"")</f>
        <v/>
      </c>
      <c r="E125" s="29" t="str">
        <f>IF(E123&lt;&gt;"",IF(Program!E126&lt;&gt;"","("&amp;Program!E126&amp;")","("&amp;Program!E$3&amp;")"),"")</f>
        <v/>
      </c>
      <c r="F125" s="29" t="str">
        <f>IF(F123&lt;&gt;"",IF(Program!F126&lt;&gt;"","("&amp;Program!F126&amp;")","("&amp;Program!F$3&amp;")"),"")</f>
        <v/>
      </c>
      <c r="G125" s="29" t="str">
        <f>IF(G123&lt;&gt;"",IF(Program!G126&lt;&gt;"","("&amp;Program!G126&amp;")","("&amp;Program!G$3&amp;")"),"")</f>
        <v/>
      </c>
      <c r="H125" s="29" t="str">
        <f>IF(H123&lt;&gt;"",IF(Program!H126&lt;&gt;"","("&amp;Program!H126&amp;")","("&amp;Program!H$3&amp;")"),"")</f>
        <v/>
      </c>
      <c r="I125" s="29" t="str">
        <f>IF(I123&lt;&gt;"",IF(Program!I126&lt;&gt;"","("&amp;Program!I126&amp;")","("&amp;Program!I$3&amp;")"),"")</f>
        <v/>
      </c>
      <c r="J125" s="29" t="str">
        <f>IF(J123&lt;&gt;"",IF(Program!J126&lt;&gt;"","("&amp;Program!J126&amp;")","("&amp;Program!J$3&amp;")"),"")</f>
        <v/>
      </c>
      <c r="K125" s="29" t="str">
        <f>IF(K123&lt;&gt;"",IF(Program!K126&lt;&gt;"","("&amp;Program!K126&amp;")","("&amp;Program!K$3&amp;")"),"")</f>
        <v/>
      </c>
      <c r="L125" s="29" t="str">
        <f>IF(L123&lt;&gt;"",IF(Program!L126&lt;&gt;"","("&amp;Program!L126&amp;")","("&amp;Program!L$3&amp;")"),"")</f>
        <v/>
      </c>
      <c r="M125" s="29" t="str">
        <f>IF(M123&lt;&gt;"",IF(Program!M126&lt;&gt;"","("&amp;Program!M126&amp;")","("&amp;Program!M$3&amp;")"),"")</f>
        <v/>
      </c>
      <c r="N125" s="29" t="str">
        <f>IF(N123&lt;&gt;"",IF(Program!N126&lt;&gt;"","("&amp;Program!N126&amp;")","("&amp;Program!N$3&amp;")"),"")</f>
        <v/>
      </c>
      <c r="O125" s="29" t="str">
        <f>IF(O123&lt;&gt;"",IF(Program!O126&lt;&gt;"","("&amp;Program!O126&amp;")","("&amp;Program!O$3&amp;")"),"")</f>
        <v/>
      </c>
      <c r="P125" s="29" t="str">
        <f>IF(P123&lt;&gt;"",IF(Program!P126&lt;&gt;"","("&amp;Program!P126&amp;")","("&amp;Program!P$3&amp;")"),"")</f>
        <v/>
      </c>
      <c r="Q125" s="29" t="str">
        <f>IF(Q123&lt;&gt;"",IF(Program!Q126&lt;&gt;"","("&amp;Program!Q126&amp;")","("&amp;Program!Q$3&amp;")"),"")</f>
        <v/>
      </c>
      <c r="R125" s="29" t="str">
        <f>IF(R123&lt;&gt;"",IF(Program!R126&lt;&gt;"","("&amp;Program!R126&amp;")","("&amp;Program!R$3&amp;")"),"")</f>
        <v/>
      </c>
      <c r="S125" s="29" t="str">
        <f>IF(S123&lt;&gt;"",IF(Program!S126&lt;&gt;"","("&amp;Program!S126&amp;")","("&amp;Program!S$3&amp;")"),"")</f>
        <v/>
      </c>
      <c r="T125" s="29" t="str">
        <f>IF(T123&lt;&gt;"",IF(Program!T126&lt;&gt;"","("&amp;Program!T126&amp;")","("&amp;Program!T$3&amp;")"),"")</f>
        <v/>
      </c>
      <c r="U125" s="29" t="str">
        <f>IF(U123&lt;&gt;"",IF(Program!U126&lt;&gt;"","("&amp;Program!U126&amp;")","("&amp;Program!U$3&amp;")"),"")</f>
        <v/>
      </c>
      <c r="V125" s="29" t="str">
        <f>IF(V123&lt;&gt;"",IF(Program!V126&lt;&gt;"","("&amp;Program!V126&amp;")","("&amp;Program!V$3&amp;")"),"")</f>
        <v/>
      </c>
      <c r="W125" s="29" t="str">
        <f>IF(W123&lt;&gt;"",IF(Program!W126&lt;&gt;"","("&amp;Program!W126&amp;")","("&amp;Program!W$3&amp;")"),"")</f>
        <v/>
      </c>
      <c r="X125" s="29" t="str">
        <f>IF(X123&lt;&gt;"",IF(Program!X126&lt;&gt;"","("&amp;Program!X126&amp;")","("&amp;Program!X$3&amp;")"),"")</f>
        <v/>
      </c>
      <c r="Y125" s="29" t="str">
        <f>IF(Y123&lt;&gt;"",IF(Program!Y126&lt;&gt;"","("&amp;Program!Y126&amp;")","("&amp;Program!Y$3&amp;")"),"")</f>
        <v/>
      </c>
      <c r="Z125" s="29" t="str">
        <f>IF(Z123&lt;&gt;"",IF(Program!Z126&lt;&gt;"","("&amp;Program!Z126&amp;")","("&amp;Program!Z$3&amp;")"),"")</f>
        <v/>
      </c>
      <c r="AA125" s="29" t="str">
        <f>IF(AA123&lt;&gt;"",IF(Program!AA126&lt;&gt;"","("&amp;Program!AA126&amp;")","("&amp;Program!AA$3&amp;")"),"")</f>
        <v/>
      </c>
      <c r="AB125" s="29" t="str">
        <f>IF(AB123&lt;&gt;"",IF(Program!AB126&lt;&gt;"","("&amp;Program!AB126&amp;")","("&amp;Program!AB$3&amp;")"),"")</f>
        <v/>
      </c>
      <c r="AC125" s="29" t="str">
        <f>IF(AC123&lt;&gt;"",IF(Program!AC126&lt;&gt;"","("&amp;Program!AC126&amp;")","("&amp;Program!AC$3&amp;")"),"")</f>
        <v/>
      </c>
      <c r="AD125" s="29" t="str">
        <f>IF(AD123&lt;&gt;"",IF(Program!AD126&lt;&gt;"","("&amp;Program!AD126&amp;")","("&amp;Program!AD$3&amp;")"),"")</f>
        <v/>
      </c>
      <c r="AE125" s="29" t="str">
        <f>IF(AE123&lt;&gt;"",IF(Program!AE126&lt;&gt;"","("&amp;Program!AE126&amp;")","("&amp;Program!AE$3&amp;")"),"")</f>
        <v/>
      </c>
      <c r="AF125" s="29" t="str">
        <f>IF(AF123&lt;&gt;"",IF(Program!AF126&lt;&gt;"","("&amp;Program!AF126&amp;")","("&amp;Program!AF$3&amp;")"),"")</f>
        <v/>
      </c>
      <c r="AG125" s="29" t="str">
        <f>IF(AG123&lt;&gt;"",IF(Program!AG126&lt;&gt;"","("&amp;Program!AG126&amp;")","("&amp;Program!AG$3&amp;")"),"")</f>
        <v/>
      </c>
      <c r="AH125" s="29" t="str">
        <f>IF(AH123&lt;&gt;"",IF(Program!AH126&lt;&gt;"","("&amp;Program!AH126&amp;")","("&amp;Program!AH$3&amp;")"),"")</f>
        <v/>
      </c>
      <c r="AI125" s="29" t="str">
        <f>IF(AI123&lt;&gt;"",IF(Program!AI126&lt;&gt;"","("&amp;Program!AI126&amp;")","("&amp;Program!AI$3&amp;")"),"")</f>
        <v/>
      </c>
      <c r="AJ125" s="29" t="str">
        <f>IF(AJ123&lt;&gt;"",IF(Program!AJ126&lt;&gt;"","("&amp;Program!AJ126&amp;")","("&amp;Program!AJ$3&amp;")"),"")</f>
        <v/>
      </c>
      <c r="AK125" s="29" t="str">
        <f>IF(AK123&lt;&gt;"",IF(Program!AK126&lt;&gt;"","("&amp;Program!AK126&amp;")","("&amp;Program!AK$3&amp;")"),"")</f>
        <v/>
      </c>
      <c r="AL125" s="29" t="str">
        <f>IF(AL123&lt;&gt;"",IF(Program!AL126&lt;&gt;"","("&amp;Program!AL126&amp;")","("&amp;Program!AL$3&amp;")"),"")</f>
        <v/>
      </c>
      <c r="AM125" s="29" t="str">
        <f>IF(AM123&lt;&gt;"",IF(Program!AM126&lt;&gt;"","("&amp;Program!AM126&amp;")","("&amp;Program!AM$3&amp;")"),"")</f>
        <v/>
      </c>
      <c r="AN125" s="29" t="str">
        <f>IF(AN123&lt;&gt;"",IF(Program!AN126&lt;&gt;"","("&amp;Program!AN126&amp;")","("&amp;Program!AN$3&amp;")"),"")</f>
        <v/>
      </c>
      <c r="AO125" s="29" t="str">
        <f>IF(AO123&lt;&gt;"",IF(Program!AO126&lt;&gt;"","("&amp;Program!AO126&amp;")","("&amp;Program!AO$3&amp;")"),"")</f>
        <v/>
      </c>
      <c r="AP125" s="29" t="str">
        <f>IF(AP123&lt;&gt;"",IF(Program!AP126&lt;&gt;"","("&amp;Program!AP126&amp;")","("&amp;Program!AP$3&amp;")"),"")</f>
        <v/>
      </c>
      <c r="AQ125" s="29" t="str">
        <f>IF(AQ123&lt;&gt;"",IF(Program!AQ126&lt;&gt;"","("&amp;Program!AQ126&amp;")","("&amp;Program!AQ$3&amp;")"),"")</f>
        <v/>
      </c>
      <c r="AR125" s="29" t="str">
        <f>IF(AR123&lt;&gt;"",IF(Program!AR126&lt;&gt;"","("&amp;Program!AR126&amp;")","("&amp;Program!AR$3&amp;")"),"")</f>
        <v/>
      </c>
      <c r="AS125" s="29" t="str">
        <f>IF(AS123&lt;&gt;"",IF(Program!AS126&lt;&gt;"","("&amp;Program!AS126&amp;")","("&amp;Program!AS$3&amp;")"),"")</f>
        <v/>
      </c>
      <c r="AT125" s="29" t="str">
        <f>IF(AT123&lt;&gt;"",IF(Program!AT126&lt;&gt;"","("&amp;Program!AT126&amp;")","("&amp;Program!AT$3&amp;")"),"")</f>
        <v/>
      </c>
      <c r="AU125" s="29" t="str">
        <f>IF(AU123&lt;&gt;"",IF(Program!AU126&lt;&gt;"","("&amp;Program!AU126&amp;")","("&amp;Program!AU$3&amp;")"),"")</f>
        <v/>
      </c>
      <c r="AV125" s="29" t="str">
        <f>IF(AV123&lt;&gt;"",IF(Program!AV126&lt;&gt;"","("&amp;Program!AV126&amp;")","("&amp;Program!AV$3&amp;")"),"")</f>
        <v/>
      </c>
      <c r="AW125" s="29" t="str">
        <f>IF(AW123&lt;&gt;"",IF(Program!AW126&lt;&gt;"","("&amp;Program!AW126&amp;")","("&amp;Program!AW$3&amp;")"),"")</f>
        <v/>
      </c>
      <c r="AX125" s="29" t="str">
        <f>IF(AX123&lt;&gt;"",IF(Program!AX126&lt;&gt;"","("&amp;Program!AX126&amp;")","("&amp;Program!AX$3&amp;")"),"")</f>
        <v/>
      </c>
      <c r="AY125" s="29" t="str">
        <f>IF(AY123&lt;&gt;"",IF(Program!AY126&lt;&gt;"","("&amp;Program!AY126&amp;")","("&amp;Program!AY$3&amp;")"),"")</f>
        <v/>
      </c>
      <c r="AZ125" s="29" t="str">
        <f>IF(AZ123&lt;&gt;"",IF(Program!AZ126&lt;&gt;"","("&amp;Program!AZ126&amp;")","("&amp;Program!AZ$3&amp;")"),"")</f>
        <v/>
      </c>
      <c r="BA125" s="29" t="str">
        <f>IF(BA123&lt;&gt;"",IF(Program!BA126&lt;&gt;"","("&amp;Program!BA126&amp;")","("&amp;Program!BA$3&amp;")"),"")</f>
        <v/>
      </c>
      <c r="BB125" s="29" t="str">
        <f>IF(BB123&lt;&gt;"",IF(Program!BB126&lt;&gt;"","("&amp;Program!BB126&amp;")","("&amp;Program!BB$3&amp;")"),"")</f>
        <v/>
      </c>
      <c r="BC125" s="29" t="str">
        <f>IF(BC123&lt;&gt;"",IF(Program!BC126&lt;&gt;"","("&amp;Program!BC126&amp;")","("&amp;Program!BC$3&amp;")"),"")</f>
        <v/>
      </c>
      <c r="BD125" s="29" t="str">
        <f>IF(BD123&lt;&gt;"",IF(Program!BD126&lt;&gt;"","("&amp;Program!BD126&amp;")","("&amp;Program!BD$3&amp;")"),"")</f>
        <v/>
      </c>
      <c r="BE125" s="29" t="str">
        <f>IF(BE123&lt;&gt;"",IF(Program!BE126&lt;&gt;"","("&amp;Program!BE126&amp;")","("&amp;Program!BE$3&amp;")"),"")</f>
        <v/>
      </c>
      <c r="BG125" t="str">
        <f t="shared" ref="BG125:BG126" si="180">CONCATENATE(AR125,AR127,AS125,AS127,AT125,AT127,AU125,AU127,AV125,AV127,AW125,AW127,AX125,AX127,AY125,AY127,AZ125,AZ127,BA125,BA127,BB125,BB127,BC125,BC127,BD125,BD127,BE125,BE127)</f>
        <v/>
      </c>
    </row>
    <row r="126" spans="1:59">
      <c r="A126" s="394"/>
      <c r="B126" s="5">
        <v>0.875</v>
      </c>
      <c r="C126" s="6" t="str">
        <f t="shared" si="120"/>
        <v/>
      </c>
      <c r="D126" s="9" t="str">
        <f>IF(IFERROR(SEARCH(Kişisel!$A$1,Program!D128),FALSE),D$2&amp;"-"&amp;Program!D127&amp;"/ ","")</f>
        <v/>
      </c>
      <c r="E126" s="9" t="str">
        <f>IF(IFERROR(SEARCH(Kişisel!$A$1,Program!E128),FALSE),E$2&amp;"-"&amp;Program!E127&amp;"/ ","")</f>
        <v/>
      </c>
      <c r="F126" s="9" t="str">
        <f>IF(IFERROR(SEARCH(Kişisel!$A$1,Program!F128),FALSE),F$2&amp;"-"&amp;Program!F127&amp;"/ ","")</f>
        <v/>
      </c>
      <c r="G126" s="9" t="str">
        <f>IF(IFERROR(SEARCH(Kişisel!$A$1,Program!G128),FALSE),G$2&amp;"-"&amp;Program!G127&amp;"/ ","")</f>
        <v/>
      </c>
      <c r="H126" s="9" t="str">
        <f>IF(IFERROR(SEARCH(Kişisel!$A$1,Program!H128),FALSE),H$2&amp;"-"&amp;Program!H127&amp;"/ ","")</f>
        <v/>
      </c>
      <c r="I126" s="9" t="str">
        <f>IF(IFERROR(SEARCH(Kişisel!$A$1,Program!I128),FALSE),I$2&amp;"-"&amp;Program!I127&amp;"/ ","")</f>
        <v/>
      </c>
      <c r="J126" s="9" t="str">
        <f>IF(IFERROR(SEARCH(Kişisel!$A$1,Program!J128),FALSE),J$2&amp;"-"&amp;Program!J127&amp;"/ ","")</f>
        <v/>
      </c>
      <c r="K126" s="9" t="str">
        <f>IF(IFERROR(SEARCH(Kişisel!$A$1,Program!K128),FALSE),K$2&amp;"-"&amp;Program!K127&amp;"/ ","")</f>
        <v/>
      </c>
      <c r="L126" s="9" t="str">
        <f>IF(IFERROR(SEARCH(Kişisel!$A$1,Program!L128),FALSE),L$2&amp;"-"&amp;Program!L127&amp;"/ ","")</f>
        <v/>
      </c>
      <c r="M126" s="9" t="str">
        <f>IF(IFERROR(SEARCH(Kişisel!$A$1,Program!M128),FALSE),M$2&amp;"-"&amp;Program!M127&amp;"/ ","")</f>
        <v/>
      </c>
      <c r="N126" s="9" t="str">
        <f>IF(IFERROR(SEARCH(Kişisel!$A$1,Program!N128),FALSE),N$2&amp;"-"&amp;Program!N127&amp;"/ ","")</f>
        <v/>
      </c>
      <c r="O126" s="9" t="str">
        <f>IF(IFERROR(SEARCH(Kişisel!$A$1,Program!O128),FALSE),O$2&amp;"-"&amp;Program!O127&amp;"/ ","")</f>
        <v/>
      </c>
      <c r="P126" s="9" t="str">
        <f>IF(IFERROR(SEARCH(Kişisel!$A$1,Program!P128),FALSE),P$2&amp;"-"&amp;Program!P127&amp;"/ ","")</f>
        <v/>
      </c>
      <c r="Q126" s="9" t="str">
        <f>IF(IFERROR(SEARCH(Kişisel!$A$1,Program!Q128),FALSE),Q$2&amp;"-"&amp;Program!Q127&amp;"/ ","")</f>
        <v/>
      </c>
      <c r="R126" s="9" t="str">
        <f>IF(IFERROR(SEARCH(Kişisel!$A$1,Program!R128),FALSE),R$2&amp;"-"&amp;Program!R127&amp;"/ ","")</f>
        <v/>
      </c>
      <c r="S126" s="9" t="str">
        <f>IF(IFERROR(SEARCH(Kişisel!$A$1,Program!S128),FALSE),S$2&amp;"-"&amp;Program!S127&amp;"/ ","")</f>
        <v/>
      </c>
      <c r="T126" s="9" t="str">
        <f>IF(IFERROR(SEARCH(Kişisel!$A$1,Program!T128),FALSE),T$2&amp;"-"&amp;Program!T127&amp;"/ ","")</f>
        <v/>
      </c>
      <c r="U126" s="9" t="str">
        <f>IF(IFERROR(SEARCH(Kişisel!$A$1,Program!U128),FALSE),U$2&amp;"-"&amp;Program!U127&amp;"/ ","")</f>
        <v/>
      </c>
      <c r="V126" s="9" t="str">
        <f>IF(IFERROR(SEARCH(Kişisel!$A$1,Program!V128),FALSE),V$2&amp;"-"&amp;Program!V127&amp;"/ ","")</f>
        <v/>
      </c>
      <c r="W126" s="9" t="str">
        <f>IF(IFERROR(SEARCH(Kişisel!$A$1,Program!W128),FALSE),W$2&amp;"-"&amp;Program!W127&amp;"/ ","")</f>
        <v/>
      </c>
      <c r="X126" s="9" t="str">
        <f>IF(IFERROR(SEARCH(Kişisel!$A$1,Program!X128),FALSE),X$2&amp;"-"&amp;Program!X127&amp;"/ ","")</f>
        <v/>
      </c>
      <c r="Y126" s="9" t="str">
        <f>IF(IFERROR(SEARCH(Kişisel!$A$1,Program!Y128),FALSE),Y$2&amp;"-"&amp;Program!Y127&amp;"/ ","")</f>
        <v/>
      </c>
      <c r="Z126" s="9" t="str">
        <f>IF(IFERROR(SEARCH(Kişisel!$A$1,Program!Z128),FALSE),Z$2&amp;"-"&amp;Program!Z127&amp;"/ ","")</f>
        <v/>
      </c>
      <c r="AA126" s="9" t="str">
        <f>IF(IFERROR(SEARCH(Kişisel!$A$1,Program!AA128),FALSE),AA$2&amp;"-"&amp;Program!AA127&amp;"/ ","")</f>
        <v/>
      </c>
      <c r="AB126" s="9" t="str">
        <f>IF(IFERROR(SEARCH(Kişisel!$A$1,Program!AB128),FALSE),AB$2&amp;"-"&amp;Program!AB127&amp;"/ ","")</f>
        <v/>
      </c>
      <c r="AC126" s="9" t="str">
        <f>IF(IFERROR(SEARCH(Kişisel!$A$1,Program!AC128),FALSE),AC$2&amp;"-"&amp;Program!AC127&amp;"/ ","")</f>
        <v/>
      </c>
      <c r="AD126" s="9" t="str">
        <f>IF(IFERROR(SEARCH(Kişisel!$A$1,Program!AD128),FALSE),AD$2&amp;"-"&amp;Program!AD127&amp;"/ ","")</f>
        <v/>
      </c>
      <c r="AE126" s="9" t="str">
        <f>IF(IFERROR(SEARCH(Kişisel!$A$1,Program!AE128),FALSE),AE$2&amp;"-"&amp;Program!AE127&amp;"/ ","")</f>
        <v/>
      </c>
      <c r="AF126" s="9" t="str">
        <f>IF(IFERROR(SEARCH(Kişisel!$A$1,Program!AF128),FALSE),AF$2&amp;"-"&amp;Program!AF127&amp;"/ ","")</f>
        <v/>
      </c>
      <c r="AG126" s="9" t="str">
        <f>IF(IFERROR(SEARCH(Kişisel!$A$1,Program!AG128),FALSE),AG$2&amp;"-"&amp;Program!AG127&amp;"/ ","")</f>
        <v/>
      </c>
      <c r="AH126" s="9" t="str">
        <f>IF(IFERROR(SEARCH(Kişisel!$A$1,Program!AH128),FALSE),AH$2&amp;"-"&amp;Program!AH127&amp;"/ ","")</f>
        <v/>
      </c>
      <c r="AI126" s="9" t="str">
        <f>IF(IFERROR(SEARCH(Kişisel!$A$1,Program!AI128),FALSE),AI$2&amp;"-"&amp;Program!AI127&amp;"/ ","")</f>
        <v/>
      </c>
      <c r="AJ126" s="9" t="str">
        <f>IF(IFERROR(SEARCH(Kişisel!$A$1,Program!AJ128),FALSE),AJ$2&amp;"-"&amp;Program!AJ127&amp;"/ ","")</f>
        <v/>
      </c>
      <c r="AK126" s="9" t="str">
        <f>IF(IFERROR(SEARCH(Kişisel!$A$1,Program!AK128),FALSE),AK$2&amp;"-"&amp;Program!AK127&amp;"/ ","")</f>
        <v/>
      </c>
      <c r="AL126" s="9" t="str">
        <f>IF(IFERROR(SEARCH(Kişisel!$A$1,Program!AL128),FALSE),AL$2&amp;"-"&amp;Program!AL127&amp;"/ ","")</f>
        <v/>
      </c>
      <c r="AM126" s="9" t="str">
        <f>IF(IFERROR(SEARCH(Kişisel!$A$1,Program!AM128),FALSE),AM$2&amp;"-"&amp;Program!AM127&amp;"/ ","")</f>
        <v/>
      </c>
      <c r="AN126" s="9" t="str">
        <f>IF(IFERROR(SEARCH(Kişisel!$A$1,Program!AN128),FALSE),AN$2&amp;"-"&amp;Program!AN127&amp;"/ ","")</f>
        <v/>
      </c>
      <c r="AO126" s="9" t="str">
        <f>IF(IFERROR(SEARCH(Kişisel!$A$1,Program!AO128),FALSE),AO$2&amp;"-"&amp;Program!AO127&amp;"/ ","")</f>
        <v/>
      </c>
      <c r="AP126" s="9" t="str">
        <f>IF(IFERROR(SEARCH(Kişisel!$A$1,Program!AP128),FALSE),AP$2&amp;"-"&amp;Program!AP127&amp;"/ ","")</f>
        <v/>
      </c>
      <c r="AQ126" s="9" t="str">
        <f>IF(IFERROR(SEARCH(Kişisel!$A$1,Program!AQ128),FALSE),AQ$2&amp;"-"&amp;Program!AQ127&amp;"/ ","")</f>
        <v/>
      </c>
      <c r="AR126" s="9" t="str">
        <f>IF(IFERROR(SEARCH(Kişisel!$A$1,Program!AR128),FALSE),AR$2&amp;"-"&amp;Program!AR127&amp;"/ ","")</f>
        <v/>
      </c>
      <c r="AS126" s="9" t="str">
        <f>IF(IFERROR(SEARCH(Kişisel!$A$1,Program!AS128),FALSE),AS$2&amp;"-"&amp;Program!AS127&amp;"/ ","")</f>
        <v/>
      </c>
      <c r="AT126" s="9" t="str">
        <f>IF(IFERROR(SEARCH(Kişisel!$A$1,Program!AT128),FALSE),AT$2&amp;"-"&amp;Program!AT127&amp;"/ ","")</f>
        <v/>
      </c>
      <c r="AU126" s="9" t="str">
        <f>IF(IFERROR(SEARCH(Kişisel!$A$1,Program!AU128),FALSE),AU$2&amp;"-"&amp;Program!AU127&amp;"/ ","")</f>
        <v/>
      </c>
      <c r="AV126" s="9" t="str">
        <f>IF(IFERROR(SEARCH(Kişisel!$A$1,Program!AV128),FALSE),AV$2&amp;"-"&amp;Program!AV127&amp;"/ ","")</f>
        <v/>
      </c>
      <c r="AW126" s="9" t="str">
        <f>IF(IFERROR(SEARCH(Kişisel!$A$1,Program!AW128),FALSE),AW$2&amp;"-"&amp;Program!AW127&amp;"/ ","")</f>
        <v/>
      </c>
      <c r="AX126" s="9" t="str">
        <f>IF(IFERROR(SEARCH(Kişisel!$A$1,Program!AX128),FALSE),AX$2&amp;"-"&amp;Program!AX127&amp;"/ ","")</f>
        <v/>
      </c>
      <c r="AY126" s="9" t="str">
        <f>IF(IFERROR(SEARCH(Kişisel!$A$1,Program!AY128),FALSE),AY$2&amp;"-"&amp;Program!AY127&amp;"/ ","")</f>
        <v/>
      </c>
      <c r="AZ126" s="9" t="str">
        <f>IF(IFERROR(SEARCH(Kişisel!$A$1,Program!AZ128),FALSE),AZ$2&amp;"-"&amp;Program!AZ127&amp;"/ ","")</f>
        <v/>
      </c>
      <c r="BA126" s="9" t="str">
        <f>IF(IFERROR(SEARCH(Kişisel!$A$1,Program!BA128),FALSE),BA$2&amp;"-"&amp;Program!BA127&amp;"/ ","")</f>
        <v/>
      </c>
      <c r="BB126" s="9" t="str">
        <f>IF(IFERROR(SEARCH(Kişisel!$A$1,Program!BB128),FALSE),BB$2&amp;"-"&amp;Program!BB127&amp;"/ ","")</f>
        <v/>
      </c>
      <c r="BC126" s="9" t="str">
        <f>IF(IFERROR(SEARCH(Kişisel!$A$1,Program!BC128),FALSE),BC$2&amp;"-"&amp;Program!BC127&amp;"/ ","")</f>
        <v/>
      </c>
      <c r="BD126" s="9" t="str">
        <f>IF(IFERROR(SEARCH(Kişisel!$A$1,Program!BD128),FALSE),BD$2&amp;"-"&amp;Program!BD127&amp;"/ ","")</f>
        <v/>
      </c>
      <c r="BE126" s="9" t="str">
        <f>IF(IFERROR(SEARCH(Kişisel!$A$1,Program!BE128),FALSE),BE$2&amp;"-"&amp;Program!BE127&amp;"/ ","")</f>
        <v/>
      </c>
      <c r="BF126" t="str">
        <f t="shared" ref="BF126" si="181">CONCATENATE(D126,D128,E126,E128,F126,F128,G126,G128,H126,H128,I126,I128,J126,J128,K126,K128,L126,L128,M126,M128,N126,N128,O126,O128,P126,P128,Q126,Q128,R126,R128,S126,S128,T126,T128,U126,U128,V126,V128,W126,W128,X126,X128,Y126,Y128,Z126,Z128,AA126,AA128,AB126,AB128,AC126,AC128,AD126,AD128,AE126,AE128,AF126,AF128,AG126,AG128,AH126,AH128,AI126,AI128,AJ126,AJ128,AK126,AK128,AL126,AL128,AM126,AM128,AN126,AN128,AO126,AO128,AP126,AP128,AQ126,AQ128)</f>
        <v/>
      </c>
      <c r="BG126" t="str">
        <f t="shared" si="180"/>
        <v/>
      </c>
    </row>
    <row r="127" spans="1:59">
      <c r="A127" s="394"/>
      <c r="B127" s="5"/>
      <c r="C127" s="6" t="str">
        <f t="shared" si="120"/>
        <v/>
      </c>
      <c r="D127" t="str">
        <f>IF(AND(Program!D127&lt;&gt;"",OR(Kişisel!$C$1=Program!D129,AND(Program!D129="",Program!D$3=Kişisel!$C$1))),CONCATENATE(D$2,"-",Program!D127," "),"")</f>
        <v/>
      </c>
      <c r="E127" t="str">
        <f>IF(AND(Program!E127&lt;&gt;"",OR(Kişisel!$C$1=Program!E129,AND(Program!E129="",Program!E$3=Kişisel!$C$1))),CONCATENATE(E$2,"-",Program!E127," "),"")</f>
        <v/>
      </c>
      <c r="F127" t="str">
        <f>IF(AND(Program!F127&lt;&gt;"",OR(Kişisel!$C$1=Program!F129,AND(Program!F129="",Program!F$3=Kişisel!$C$1))),CONCATENATE(F$2,"-",Program!F127," "),"")</f>
        <v/>
      </c>
      <c r="G127" t="str">
        <f>IF(AND(Program!G127&lt;&gt;"",OR(Kişisel!$C$1=Program!G129,AND(Program!G129="",Program!G$3=Kişisel!$C$1))),CONCATENATE(G$2,"-",Program!G127," "),"")</f>
        <v/>
      </c>
      <c r="H127" t="str">
        <f>IF(AND(Program!H127&lt;&gt;"",OR(Kişisel!$C$1=Program!H129,AND(Program!H129="",Program!H$3=Kişisel!$C$1))),CONCATENATE(H$2,"-",Program!H127," "),"")</f>
        <v/>
      </c>
      <c r="I127" t="str">
        <f>IF(AND(Program!I127&lt;&gt;"",OR(Kişisel!$C$1=Program!I129,AND(Program!I129="",Program!I$3=Kişisel!$C$1))),CONCATENATE(I$2,"-",Program!I127," "),"")</f>
        <v/>
      </c>
      <c r="J127" t="str">
        <f>IF(AND(Program!J127&lt;&gt;"",OR(Kişisel!$C$1=Program!J129,AND(Program!J129="",Program!J$3=Kişisel!$C$1))),CONCATENATE(J$2,"-",Program!J127," "),"")</f>
        <v/>
      </c>
      <c r="K127" t="str">
        <f>IF(AND(Program!K127&lt;&gt;"",OR(Kişisel!$C$1=Program!K129,AND(Program!K129="",Program!K$3=Kişisel!$C$1))),CONCATENATE(K$2,"-",Program!K127," "),"")</f>
        <v/>
      </c>
      <c r="L127" t="str">
        <f>IF(AND(Program!L127&lt;&gt;"",OR(Kişisel!$C$1=Program!L129,AND(Program!L129="",Program!L$3=Kişisel!$C$1))),CONCATENATE(L$2,"-",Program!L127," "),"")</f>
        <v/>
      </c>
      <c r="M127" t="str">
        <f>IF(AND(Program!M127&lt;&gt;"",OR(Kişisel!$C$1=Program!M129,AND(Program!M129="",Program!M$3=Kişisel!$C$1))),CONCATENATE(M$2,"-",Program!M127," "),"")</f>
        <v/>
      </c>
      <c r="N127" t="str">
        <f>IF(AND(Program!N127&lt;&gt;"",OR(Kişisel!$C$1=Program!N129,AND(Program!N129="",Program!N$3=Kişisel!$C$1))),CONCATENATE(N$2,"-",Program!N127," "),"")</f>
        <v/>
      </c>
      <c r="O127" t="str">
        <f>IF(AND(Program!O127&lt;&gt;"",OR(Kişisel!$C$1=Program!O129,AND(Program!O129="",Program!O$3=Kişisel!$C$1))),CONCATENATE(O$2,"-",Program!O127," "),"")</f>
        <v/>
      </c>
      <c r="P127" t="str">
        <f>IF(AND(Program!P127&lt;&gt;"",OR(Kişisel!$C$1=Program!P129,AND(Program!P129="",Program!P$3=Kişisel!$C$1))),CONCATENATE(P$2,"-",Program!P127," "),"")</f>
        <v/>
      </c>
      <c r="Q127" t="str">
        <f>IF(AND(Program!Q127&lt;&gt;"",OR(Kişisel!$C$1=Program!Q129,AND(Program!Q129="",Program!Q$3=Kişisel!$C$1))),CONCATENATE(Q$2,"-",Program!Q127," "),"")</f>
        <v/>
      </c>
      <c r="R127" t="str">
        <f>IF(AND(Program!R127&lt;&gt;"",OR(Kişisel!$C$1=Program!R129,AND(Program!R129="",Program!R$3=Kişisel!$C$1))),CONCATENATE(R$2,"-",Program!R127," "),"")</f>
        <v/>
      </c>
      <c r="S127" t="str">
        <f>IF(AND(Program!S127&lt;&gt;"",OR(Kişisel!$C$1=Program!S129,AND(Program!S129="",Program!S$3=Kişisel!$C$1))),CONCATENATE(S$2,"-",Program!S127," "),"")</f>
        <v/>
      </c>
      <c r="T127" t="str">
        <f>IF(AND(Program!T127&lt;&gt;"",OR(Kişisel!$C$1=Program!T129,AND(Program!T129="",Program!T$3=Kişisel!$C$1))),CONCATENATE(T$2,"-",Program!T127," "),"")</f>
        <v/>
      </c>
      <c r="U127" t="str">
        <f>IF(AND(Program!U127&lt;&gt;"",OR(Kişisel!$C$1=Program!U129,AND(Program!U129="",Program!U$3=Kişisel!$C$1))),CONCATENATE(U$2,"-",Program!U127," "),"")</f>
        <v/>
      </c>
      <c r="V127" t="str">
        <f>IF(AND(Program!V127&lt;&gt;"",OR(Kişisel!$C$1=Program!V129,AND(Program!V129="",Program!V$3=Kişisel!$C$1))),CONCATENATE(V$2,"-",Program!V127," "),"")</f>
        <v/>
      </c>
      <c r="W127" t="str">
        <f>IF(AND(Program!W127&lt;&gt;"",OR(Kişisel!$C$1=Program!W129,AND(Program!W129="",Program!W$3=Kişisel!$C$1))),CONCATENATE(W$2,"-",Program!W127," "),"")</f>
        <v/>
      </c>
      <c r="X127" t="str">
        <f>IF(AND(Program!X127&lt;&gt;"",OR(Kişisel!$C$1=Program!X129,AND(Program!X129="",Program!X$3=Kişisel!$C$1))),CONCATENATE(X$2,"-",Program!X127," "),"")</f>
        <v/>
      </c>
      <c r="Y127" t="str">
        <f>IF(AND(Program!Y127&lt;&gt;"",OR(Kişisel!$C$1=Program!Y129,AND(Program!Y129="",Program!Y$3=Kişisel!$C$1))),CONCATENATE(Y$2,"-",Program!Y127," "),"")</f>
        <v/>
      </c>
      <c r="Z127" t="str">
        <f>IF(AND(Program!Z127&lt;&gt;"",OR(Kişisel!$C$1=Program!Z129,AND(Program!Z129="",Program!Z$3=Kişisel!$C$1))),CONCATENATE(Z$2,"-",Program!Z127," "),"")</f>
        <v/>
      </c>
      <c r="AA127" t="str">
        <f>IF(AND(Program!AA127&lt;&gt;"",OR(Kişisel!$C$1=Program!AA129,AND(Program!AA129="",Program!AA$3=Kişisel!$C$1))),CONCATENATE(AA$2,"-",Program!AA127," "),"")</f>
        <v/>
      </c>
      <c r="AB127" t="str">
        <f>IF(AND(Program!AB127&lt;&gt;"",OR(Kişisel!$C$1=Program!AB129,AND(Program!AB129="",Program!AB$3=Kişisel!$C$1))),CONCATENATE(AB$2,"-",Program!AB127," "),"")</f>
        <v/>
      </c>
      <c r="AC127" t="str">
        <f>IF(AND(Program!AC127&lt;&gt;"",OR(Kişisel!$C$1=Program!AC129,AND(Program!AC129="",Program!AC$3=Kişisel!$C$1))),CONCATENATE(AC$2,"-",Program!AC127," "),"")</f>
        <v/>
      </c>
      <c r="AD127" t="str">
        <f>IF(AND(Program!AD127&lt;&gt;"",OR(Kişisel!$C$1=Program!AD129,AND(Program!AD129="",Program!AD$3=Kişisel!$C$1))),CONCATENATE(AD$2,"-",Program!AD127," "),"")</f>
        <v/>
      </c>
      <c r="AE127" t="str">
        <f>IF(AND(Program!AE127&lt;&gt;"",OR(Kişisel!$C$1=Program!AE129,AND(Program!AE129="",Program!AE$3=Kişisel!$C$1))),CONCATENATE(AE$2,"-",Program!AE127," "),"")</f>
        <v/>
      </c>
      <c r="AF127" t="str">
        <f>IF(AND(Program!AF127&lt;&gt;"",OR(Kişisel!$C$1=Program!AF129,AND(Program!AF129="",Program!AF$3=Kişisel!$C$1))),CONCATENATE(AF$2,"-",Program!AF127," "),"")</f>
        <v/>
      </c>
      <c r="AG127" t="str">
        <f>IF(AND(Program!AG127&lt;&gt;"",OR(Kişisel!$C$1=Program!AG129,AND(Program!AG129="",Program!AG$3=Kişisel!$C$1))),CONCATENATE(AG$2,"-",Program!AG127," "),"")</f>
        <v/>
      </c>
      <c r="AH127" t="str">
        <f>IF(AND(Program!AH127&lt;&gt;"",OR(Kişisel!$C$1=Program!AH129,AND(Program!AH129="",Program!AH$3=Kişisel!$C$1))),CONCATENATE(AH$2,"-",Program!AH127," "),"")</f>
        <v/>
      </c>
      <c r="AI127" t="str">
        <f>IF(AND(Program!AI127&lt;&gt;"",OR(Kişisel!$C$1=Program!AI129,AND(Program!AI129="",Program!AI$3=Kişisel!$C$1))),CONCATENATE(AI$2,"-",Program!AI127," "),"")</f>
        <v/>
      </c>
      <c r="AJ127" t="str">
        <f>IF(AND(Program!AJ127&lt;&gt;"",OR(Kişisel!$C$1=Program!AJ129,AND(Program!AJ129="",Program!AJ$3=Kişisel!$C$1))),CONCATENATE(AJ$2,"-",Program!AJ127," "),"")</f>
        <v/>
      </c>
      <c r="AK127" t="str">
        <f>IF(AND(Program!AK127&lt;&gt;"",OR(Kişisel!$C$1=Program!AK129,AND(Program!AK129="",Program!AK$3=Kişisel!$C$1))),CONCATENATE(AK$2,"-",Program!AK127," "),"")</f>
        <v/>
      </c>
      <c r="AL127" t="str">
        <f>IF(AND(Program!AL127&lt;&gt;"",OR(Kişisel!$C$1=Program!AL129,AND(Program!AL129="",Program!AL$3=Kişisel!$C$1))),CONCATENATE(AL$2,"-",Program!AL127," "),"")</f>
        <v/>
      </c>
      <c r="AM127" t="str">
        <f>IF(AND(Program!AM127&lt;&gt;"",OR(Kişisel!$C$1=Program!AM129,AND(Program!AM129="",Program!AM$3=Kişisel!$C$1))),CONCATENATE(AM$2,"-",Program!AM127," "),"")</f>
        <v/>
      </c>
      <c r="AN127" t="str">
        <f>IF(AND(Program!AN127&lt;&gt;"",OR(Kişisel!$C$1=Program!AN129,AND(Program!AN129="",Program!AN$3=Kişisel!$C$1))),CONCATENATE(AN$2,"-",Program!AN127," "),"")</f>
        <v/>
      </c>
      <c r="AO127" t="str">
        <f>IF(AND(Program!AO127&lt;&gt;"",OR(Kişisel!$C$1=Program!AO129,AND(Program!AO129="",Program!AO$3=Kişisel!$C$1))),CONCATENATE(AO$2,"-",Program!AO127," "),"")</f>
        <v/>
      </c>
      <c r="AP127" t="str">
        <f>IF(AND(Program!AP127&lt;&gt;"",OR(Kişisel!$C$1=Program!AP129,AND(Program!AP129="",Program!AP$3=Kişisel!$C$1))),CONCATENATE(AP$2,"-",Program!AP127," "),"")</f>
        <v/>
      </c>
      <c r="AQ127" t="str">
        <f>IF(AND(Program!AQ127&lt;&gt;"",OR(Kişisel!$C$1=Program!AQ129,AND(Program!AQ129="",Program!AQ$3=Kişisel!$C$1))),CONCATENATE(AQ$2,"-",Program!AQ127," "),"")</f>
        <v/>
      </c>
      <c r="AR127" t="str">
        <f>IF(AND(Program!AR127&lt;&gt;"",OR(Kişisel!$C$1=Program!AR129,AND(Program!AR129="",Program!AR$3=Kişisel!$C$1))),CONCATENATE(AR$2,"-",Program!AR127," "),"")</f>
        <v/>
      </c>
      <c r="AS127" t="str">
        <f>IF(AND(Program!AS127&lt;&gt;"",OR(Kişisel!$C$1=Program!AS129,AND(Program!AS129="",Program!AS$3=Kişisel!$C$1))),CONCATENATE(AS$2,"-",Program!AS127," "),"")</f>
        <v/>
      </c>
      <c r="AT127" t="str">
        <f>IF(AND(Program!AT127&lt;&gt;"",OR(Kişisel!$C$1=Program!AT129,AND(Program!AT129="",Program!AT$3=Kişisel!$C$1))),CONCATENATE(AT$2,"-",Program!AT127," "),"")</f>
        <v/>
      </c>
      <c r="AU127" t="str">
        <f>IF(AND(Program!AU127&lt;&gt;"",OR(Kişisel!$C$1=Program!AU129,AND(Program!AU129="",Program!AU$3=Kişisel!$C$1))),CONCATENATE(AU$2,"-",Program!AU127," "),"")</f>
        <v/>
      </c>
      <c r="AV127" t="str">
        <f>IF(AND(Program!AV127&lt;&gt;"",OR(Kişisel!$C$1=Program!AV129,AND(Program!AV129="",Program!AV$3=Kişisel!$C$1))),CONCATENATE(AV$2,"-",Program!AV127," "),"")</f>
        <v/>
      </c>
      <c r="AW127" t="str">
        <f>IF(AND(Program!AW127&lt;&gt;"",OR(Kişisel!$C$1=Program!AW129,AND(Program!AW129="",Program!AW$3=Kişisel!$C$1))),CONCATENATE(AW$2,"-",Program!AW127," "),"")</f>
        <v/>
      </c>
      <c r="AX127" t="str">
        <f>IF(AND(Program!AX127&lt;&gt;"",OR(Kişisel!$C$1=Program!AX129,AND(Program!AX129="",Program!AX$3=Kişisel!$C$1))),CONCATENATE(AX$2,"-",Program!AX127," "),"")</f>
        <v/>
      </c>
      <c r="AY127" t="str">
        <f>IF(AND(Program!AY127&lt;&gt;"",OR(Kişisel!$C$1=Program!AY129,AND(Program!AY129="",Program!AY$3=Kişisel!$C$1))),CONCATENATE(AY$2,"-",Program!AY127," "),"")</f>
        <v/>
      </c>
      <c r="AZ127" t="str">
        <f>IF(AND(Program!AZ127&lt;&gt;"",OR(Kişisel!$C$1=Program!AZ129,AND(Program!AZ129="",Program!AZ$3=Kişisel!$C$1))),CONCATENATE(AZ$2,"-",Program!AZ127," "),"")</f>
        <v/>
      </c>
      <c r="BA127" t="str">
        <f>IF(AND(Program!BA127&lt;&gt;"",OR(Kişisel!$C$1=Program!BA129,AND(Program!BA129="",Program!BA$3=Kişisel!$C$1))),CONCATENATE(BA$2,"-",Program!BA127," "),"")</f>
        <v/>
      </c>
      <c r="BB127" t="str">
        <f>IF(AND(Program!BB127&lt;&gt;"",OR(Kişisel!$C$1=Program!BB129,AND(Program!BB129="",Program!BB$3=Kişisel!$C$1))),CONCATENATE(BB$2,"-",Program!BB127," "),"")</f>
        <v/>
      </c>
      <c r="BC127" t="str">
        <f>IF(AND(Program!BC127&lt;&gt;"",OR(Kişisel!$C$1=Program!BC129,AND(Program!BC129="",Program!BC$3=Kişisel!$C$1))),CONCATENATE(BC$2,"-",Program!BC127," "),"")</f>
        <v/>
      </c>
      <c r="BD127" t="str">
        <f>IF(AND(Program!BD127&lt;&gt;"",OR(Kişisel!$C$1=Program!BD129,AND(Program!BD129="",Program!BD$3=Kişisel!$C$1))),CONCATENATE(BD$2,"-",Program!BD127," "),"")</f>
        <v/>
      </c>
      <c r="BE127" t="str">
        <f>IF(AND(Program!BE127&lt;&gt;"",OR(Kişisel!$C$1=Program!BE129,AND(Program!BE129="",Program!BE$3=Kişisel!$C$1))),CONCATENATE(BE$2,"-",Program!BE127," "),"")</f>
        <v/>
      </c>
      <c r="BF127" t="str">
        <f t="shared" ref="BF127" si="182">CONCATENATE(D127,E127,F127,G127,H127,I127,J127,K127,L127,M127,N127,O127,P127,Q127,R127,S127,T127,U127,V127,W127,X127,Y127,Z127,AA127,AB127,AC127,AD127,AE127,AF127,AG127,AH127,AI127,AJ127,AK127,AL127,AM127,AN127,AO127,AP127,AQ127,)</f>
        <v/>
      </c>
      <c r="BG127" t="str">
        <f t="shared" ref="BG127" si="183">CONCATENATE(AR127,AS127,AT127,AU127,AV127,AW127,AX127,AY127,AZ127,BA127,BB127,BC127,BD127,BE127,)</f>
        <v/>
      </c>
    </row>
    <row r="128" spans="1:59">
      <c r="A128" s="394"/>
      <c r="B128" s="5"/>
      <c r="D128" s="29" t="str">
        <f>IF(D126&lt;&gt;"",IF(Program!D129&lt;&gt;"","("&amp;Program!D129&amp;")","("&amp;Program!D$3&amp;")"),"")</f>
        <v/>
      </c>
      <c r="E128" s="29" t="str">
        <f>IF(E126&lt;&gt;"",IF(Program!E129&lt;&gt;"","("&amp;Program!E129&amp;")","("&amp;Program!E$3&amp;")"),"")</f>
        <v/>
      </c>
      <c r="F128" s="29" t="str">
        <f>IF(F126&lt;&gt;"",IF(Program!F129&lt;&gt;"","("&amp;Program!F129&amp;")","("&amp;Program!F$3&amp;")"),"")</f>
        <v/>
      </c>
      <c r="G128" s="29" t="str">
        <f>IF(G126&lt;&gt;"",IF(Program!G129&lt;&gt;"","("&amp;Program!G129&amp;")","("&amp;Program!G$3&amp;")"),"")</f>
        <v/>
      </c>
      <c r="H128" s="29" t="str">
        <f>IF(H126&lt;&gt;"",IF(Program!H129&lt;&gt;"","("&amp;Program!H129&amp;")","("&amp;Program!H$3&amp;")"),"")</f>
        <v/>
      </c>
      <c r="I128" s="29" t="str">
        <f>IF(I126&lt;&gt;"",IF(Program!I129&lt;&gt;"","("&amp;Program!I129&amp;")","("&amp;Program!I$3&amp;")"),"")</f>
        <v/>
      </c>
      <c r="J128" s="29" t="str">
        <f>IF(J126&lt;&gt;"",IF(Program!J129&lt;&gt;"","("&amp;Program!J129&amp;")","("&amp;Program!J$3&amp;")"),"")</f>
        <v/>
      </c>
      <c r="K128" s="29" t="str">
        <f>IF(K126&lt;&gt;"",IF(Program!K129&lt;&gt;"","("&amp;Program!K129&amp;")","("&amp;Program!K$3&amp;")"),"")</f>
        <v/>
      </c>
      <c r="L128" s="29" t="str">
        <f>IF(L126&lt;&gt;"",IF(Program!L129&lt;&gt;"","("&amp;Program!L129&amp;")","("&amp;Program!L$3&amp;")"),"")</f>
        <v/>
      </c>
      <c r="M128" s="29" t="str">
        <f>IF(M126&lt;&gt;"",IF(Program!M129&lt;&gt;"","("&amp;Program!M129&amp;")","("&amp;Program!M$3&amp;")"),"")</f>
        <v/>
      </c>
      <c r="N128" s="29" t="str">
        <f>IF(N126&lt;&gt;"",IF(Program!N129&lt;&gt;"","("&amp;Program!N129&amp;")","("&amp;Program!N$3&amp;")"),"")</f>
        <v/>
      </c>
      <c r="O128" s="29" t="str">
        <f>IF(O126&lt;&gt;"",IF(Program!O129&lt;&gt;"","("&amp;Program!O129&amp;")","("&amp;Program!O$3&amp;")"),"")</f>
        <v/>
      </c>
      <c r="P128" s="29" t="str">
        <f>IF(P126&lt;&gt;"",IF(Program!P129&lt;&gt;"","("&amp;Program!P129&amp;")","("&amp;Program!P$3&amp;")"),"")</f>
        <v/>
      </c>
      <c r="Q128" s="29" t="str">
        <f>IF(Q126&lt;&gt;"",IF(Program!Q129&lt;&gt;"","("&amp;Program!Q129&amp;")","("&amp;Program!Q$3&amp;")"),"")</f>
        <v/>
      </c>
      <c r="R128" s="29" t="str">
        <f>IF(R126&lt;&gt;"",IF(Program!R129&lt;&gt;"","("&amp;Program!R129&amp;")","("&amp;Program!R$3&amp;")"),"")</f>
        <v/>
      </c>
      <c r="S128" s="29" t="str">
        <f>IF(S126&lt;&gt;"",IF(Program!S129&lt;&gt;"","("&amp;Program!S129&amp;")","("&amp;Program!S$3&amp;")"),"")</f>
        <v/>
      </c>
      <c r="T128" s="29" t="str">
        <f>IF(T126&lt;&gt;"",IF(Program!T129&lt;&gt;"","("&amp;Program!T129&amp;")","("&amp;Program!T$3&amp;")"),"")</f>
        <v/>
      </c>
      <c r="U128" s="29" t="str">
        <f>IF(U126&lt;&gt;"",IF(Program!U129&lt;&gt;"","("&amp;Program!U129&amp;")","("&amp;Program!U$3&amp;")"),"")</f>
        <v/>
      </c>
      <c r="V128" s="29" t="str">
        <f>IF(V126&lt;&gt;"",IF(Program!V129&lt;&gt;"","("&amp;Program!V129&amp;")","("&amp;Program!V$3&amp;")"),"")</f>
        <v/>
      </c>
      <c r="W128" s="29" t="str">
        <f>IF(W126&lt;&gt;"",IF(Program!W129&lt;&gt;"","("&amp;Program!W129&amp;")","("&amp;Program!W$3&amp;")"),"")</f>
        <v/>
      </c>
      <c r="X128" s="29" t="str">
        <f>IF(X126&lt;&gt;"",IF(Program!X129&lt;&gt;"","("&amp;Program!X129&amp;")","("&amp;Program!X$3&amp;")"),"")</f>
        <v/>
      </c>
      <c r="Y128" s="29" t="str">
        <f>IF(Y126&lt;&gt;"",IF(Program!Y129&lt;&gt;"","("&amp;Program!Y129&amp;")","("&amp;Program!Y$3&amp;")"),"")</f>
        <v/>
      </c>
      <c r="Z128" s="29" t="str">
        <f>IF(Z126&lt;&gt;"",IF(Program!Z129&lt;&gt;"","("&amp;Program!Z129&amp;")","("&amp;Program!Z$3&amp;")"),"")</f>
        <v/>
      </c>
      <c r="AA128" s="29" t="str">
        <f>IF(AA126&lt;&gt;"",IF(Program!AA129&lt;&gt;"","("&amp;Program!AA129&amp;")","("&amp;Program!AA$3&amp;")"),"")</f>
        <v/>
      </c>
      <c r="AB128" s="29" t="str">
        <f>IF(AB126&lt;&gt;"",IF(Program!AB129&lt;&gt;"","("&amp;Program!AB129&amp;")","("&amp;Program!AB$3&amp;")"),"")</f>
        <v/>
      </c>
      <c r="AC128" s="29" t="str">
        <f>IF(AC126&lt;&gt;"",IF(Program!AC129&lt;&gt;"","("&amp;Program!AC129&amp;")","("&amp;Program!AC$3&amp;")"),"")</f>
        <v/>
      </c>
      <c r="AD128" s="29" t="str">
        <f>IF(AD126&lt;&gt;"",IF(Program!AD129&lt;&gt;"","("&amp;Program!AD129&amp;")","("&amp;Program!AD$3&amp;")"),"")</f>
        <v/>
      </c>
      <c r="AE128" s="29" t="str">
        <f>IF(AE126&lt;&gt;"",IF(Program!AE129&lt;&gt;"","("&amp;Program!AE129&amp;")","("&amp;Program!AE$3&amp;")"),"")</f>
        <v/>
      </c>
      <c r="AF128" s="29" t="str">
        <f>IF(AF126&lt;&gt;"",IF(Program!AF129&lt;&gt;"","("&amp;Program!AF129&amp;")","("&amp;Program!AF$3&amp;")"),"")</f>
        <v/>
      </c>
      <c r="AG128" s="29" t="str">
        <f>IF(AG126&lt;&gt;"",IF(Program!AG129&lt;&gt;"","("&amp;Program!AG129&amp;")","("&amp;Program!AG$3&amp;")"),"")</f>
        <v/>
      </c>
      <c r="AH128" s="29" t="str">
        <f>IF(AH126&lt;&gt;"",IF(Program!AH129&lt;&gt;"","("&amp;Program!AH129&amp;")","("&amp;Program!AH$3&amp;")"),"")</f>
        <v/>
      </c>
      <c r="AI128" s="29" t="str">
        <f>IF(AI126&lt;&gt;"",IF(Program!AI129&lt;&gt;"","("&amp;Program!AI129&amp;")","("&amp;Program!AI$3&amp;")"),"")</f>
        <v/>
      </c>
      <c r="AJ128" s="29" t="str">
        <f>IF(AJ126&lt;&gt;"",IF(Program!AJ129&lt;&gt;"","("&amp;Program!AJ129&amp;")","("&amp;Program!AJ$3&amp;")"),"")</f>
        <v/>
      </c>
      <c r="AK128" s="29" t="str">
        <f>IF(AK126&lt;&gt;"",IF(Program!AK129&lt;&gt;"","("&amp;Program!AK129&amp;")","("&amp;Program!AK$3&amp;")"),"")</f>
        <v/>
      </c>
      <c r="AL128" s="29" t="str">
        <f>IF(AL126&lt;&gt;"",IF(Program!AL129&lt;&gt;"","("&amp;Program!AL129&amp;")","("&amp;Program!AL$3&amp;")"),"")</f>
        <v/>
      </c>
      <c r="AM128" s="29" t="str">
        <f>IF(AM126&lt;&gt;"",IF(Program!AM129&lt;&gt;"","("&amp;Program!AM129&amp;")","("&amp;Program!AM$3&amp;")"),"")</f>
        <v/>
      </c>
      <c r="AN128" s="29" t="str">
        <f>IF(AN126&lt;&gt;"",IF(Program!AN129&lt;&gt;"","("&amp;Program!AN129&amp;")","("&amp;Program!AN$3&amp;")"),"")</f>
        <v/>
      </c>
      <c r="AO128" s="29" t="str">
        <f>IF(AO126&lt;&gt;"",IF(Program!AO129&lt;&gt;"","("&amp;Program!AO129&amp;")","("&amp;Program!AO$3&amp;")"),"")</f>
        <v/>
      </c>
      <c r="AP128" s="29" t="str">
        <f>IF(AP126&lt;&gt;"",IF(Program!AP129&lt;&gt;"","("&amp;Program!AP129&amp;")","("&amp;Program!AP$3&amp;")"),"")</f>
        <v/>
      </c>
      <c r="AQ128" s="29" t="str">
        <f>IF(AQ126&lt;&gt;"",IF(Program!AQ129&lt;&gt;"","("&amp;Program!AQ129&amp;")","("&amp;Program!AQ$3&amp;")"),"")</f>
        <v/>
      </c>
      <c r="AR128" s="29" t="str">
        <f>IF(AR126&lt;&gt;"",IF(Program!AR129&lt;&gt;"","("&amp;Program!AR129&amp;")","("&amp;Program!AR$3&amp;")"),"")</f>
        <v/>
      </c>
      <c r="AS128" s="29" t="str">
        <f>IF(AS126&lt;&gt;"",IF(Program!AS129&lt;&gt;"","("&amp;Program!AS129&amp;")","("&amp;Program!AS$3&amp;")"),"")</f>
        <v/>
      </c>
      <c r="AT128" s="29" t="str">
        <f>IF(AT126&lt;&gt;"",IF(Program!AT129&lt;&gt;"","("&amp;Program!AT129&amp;")","("&amp;Program!AT$3&amp;")"),"")</f>
        <v/>
      </c>
      <c r="AU128" s="29" t="str">
        <f>IF(AU126&lt;&gt;"",IF(Program!AU129&lt;&gt;"","("&amp;Program!AU129&amp;")","("&amp;Program!AU$3&amp;")"),"")</f>
        <v/>
      </c>
      <c r="AV128" s="29" t="str">
        <f>IF(AV126&lt;&gt;"",IF(Program!AV129&lt;&gt;"","("&amp;Program!AV129&amp;")","("&amp;Program!AV$3&amp;")"),"")</f>
        <v/>
      </c>
      <c r="AW128" s="29" t="str">
        <f>IF(AW126&lt;&gt;"",IF(Program!AW129&lt;&gt;"","("&amp;Program!AW129&amp;")","("&amp;Program!AW$3&amp;")"),"")</f>
        <v/>
      </c>
      <c r="AX128" s="29" t="str">
        <f>IF(AX126&lt;&gt;"",IF(Program!AX129&lt;&gt;"","("&amp;Program!AX129&amp;")","("&amp;Program!AX$3&amp;")"),"")</f>
        <v/>
      </c>
      <c r="AY128" s="29" t="str">
        <f>IF(AY126&lt;&gt;"",IF(Program!AY129&lt;&gt;"","("&amp;Program!AY129&amp;")","("&amp;Program!AY$3&amp;")"),"")</f>
        <v/>
      </c>
      <c r="AZ128" s="29" t="str">
        <f>IF(AZ126&lt;&gt;"",IF(Program!AZ129&lt;&gt;"","("&amp;Program!AZ129&amp;")","("&amp;Program!AZ$3&amp;")"),"")</f>
        <v/>
      </c>
      <c r="BA128" s="29" t="str">
        <f>IF(BA126&lt;&gt;"",IF(Program!BA129&lt;&gt;"","("&amp;Program!BA129&amp;")","("&amp;Program!BA$3&amp;")"),"")</f>
        <v/>
      </c>
      <c r="BB128" s="29" t="str">
        <f>IF(BB126&lt;&gt;"",IF(Program!BB129&lt;&gt;"","("&amp;Program!BB129&amp;")","("&amp;Program!BB$3&amp;")"),"")</f>
        <v/>
      </c>
      <c r="BC128" s="29" t="str">
        <f>IF(BC126&lt;&gt;"",IF(Program!BC129&lt;&gt;"","("&amp;Program!BC129&amp;")","("&amp;Program!BC$3&amp;")"),"")</f>
        <v/>
      </c>
      <c r="BD128" s="29" t="str">
        <f>IF(BD126&lt;&gt;"",IF(Program!BD129&lt;&gt;"","("&amp;Program!BD129&amp;")","("&amp;Program!BD$3&amp;")"),"")</f>
        <v/>
      </c>
      <c r="BE128" s="29" t="str">
        <f>IF(BE126&lt;&gt;"",IF(Program!BE129&lt;&gt;"","("&amp;Program!BE129&amp;")","("&amp;Program!BE$3&amp;")"),"")</f>
        <v/>
      </c>
      <c r="BG128" t="str">
        <f t="shared" ref="BG128:BG129" si="184">CONCATENATE(AR128,AR130,AS128,AS130,AT128,AT130,AU128,AU130,AV128,AV130,AW128,AW130,AX128,AX130,AY128,AY130,AZ128,AZ130,BA128,BA130,BB128,BB130,BC128,BC130,BD128,BD130,BE128,BE130)</f>
        <v/>
      </c>
    </row>
    <row r="129" spans="1:59">
      <c r="A129" s="394"/>
      <c r="B129" s="5">
        <v>0.91666666666666696</v>
      </c>
      <c r="C129" s="6" t="str">
        <f t="shared" si="125"/>
        <v/>
      </c>
      <c r="D129" s="9" t="str">
        <f>IF(IFERROR(SEARCH(Kişisel!$A$1,Program!D131),FALSE),D$2&amp;"-"&amp;Program!D130&amp;"/ ","")</f>
        <v/>
      </c>
      <c r="E129" s="9" t="str">
        <f>IF(IFERROR(SEARCH(Kişisel!$A$1,Program!E131),FALSE),E$2&amp;"-"&amp;Program!E130&amp;"/ ","")</f>
        <v/>
      </c>
      <c r="F129" s="9" t="str">
        <f>IF(IFERROR(SEARCH(Kişisel!$A$1,Program!F131),FALSE),F$2&amp;"-"&amp;Program!F130&amp;"/ ","")</f>
        <v/>
      </c>
      <c r="G129" s="9" t="str">
        <f>IF(IFERROR(SEARCH(Kişisel!$A$1,Program!G131),FALSE),G$2&amp;"-"&amp;Program!G130&amp;"/ ","")</f>
        <v/>
      </c>
      <c r="H129" s="9" t="str">
        <f>IF(IFERROR(SEARCH(Kişisel!$A$1,Program!H131),FALSE),H$2&amp;"-"&amp;Program!H130&amp;"/ ","")</f>
        <v/>
      </c>
      <c r="I129" s="9" t="str">
        <f>IF(IFERROR(SEARCH(Kişisel!$A$1,Program!I131),FALSE),I$2&amp;"-"&amp;Program!I130&amp;"/ ","")</f>
        <v/>
      </c>
      <c r="J129" s="9" t="str">
        <f>IF(IFERROR(SEARCH(Kişisel!$A$1,Program!J131),FALSE),J$2&amp;"-"&amp;Program!J130&amp;"/ ","")</f>
        <v/>
      </c>
      <c r="K129" s="9" t="str">
        <f>IF(IFERROR(SEARCH(Kişisel!$A$1,Program!K131),FALSE),K$2&amp;"-"&amp;Program!K130&amp;"/ ","")</f>
        <v/>
      </c>
      <c r="L129" s="9" t="str">
        <f>IF(IFERROR(SEARCH(Kişisel!$A$1,Program!L131),FALSE),L$2&amp;"-"&amp;Program!L130&amp;"/ ","")</f>
        <v/>
      </c>
      <c r="M129" s="9" t="str">
        <f>IF(IFERROR(SEARCH(Kişisel!$A$1,Program!M131),FALSE),M$2&amp;"-"&amp;Program!M130&amp;"/ ","")</f>
        <v/>
      </c>
      <c r="N129" s="9" t="str">
        <f>IF(IFERROR(SEARCH(Kişisel!$A$1,Program!N131),FALSE),N$2&amp;"-"&amp;Program!N130&amp;"/ ","")</f>
        <v/>
      </c>
      <c r="O129" s="9" t="str">
        <f>IF(IFERROR(SEARCH(Kişisel!$A$1,Program!O131),FALSE),O$2&amp;"-"&amp;Program!O130&amp;"/ ","")</f>
        <v/>
      </c>
      <c r="P129" s="9" t="str">
        <f>IF(IFERROR(SEARCH(Kişisel!$A$1,Program!P131),FALSE),P$2&amp;"-"&amp;Program!P130&amp;"/ ","")</f>
        <v/>
      </c>
      <c r="Q129" s="9" t="str">
        <f>IF(IFERROR(SEARCH(Kişisel!$A$1,Program!Q131),FALSE),Q$2&amp;"-"&amp;Program!Q130&amp;"/ ","")</f>
        <v/>
      </c>
      <c r="R129" s="9" t="str">
        <f>IF(IFERROR(SEARCH(Kişisel!$A$1,Program!R131),FALSE),R$2&amp;"-"&amp;Program!R130&amp;"/ ","")</f>
        <v/>
      </c>
      <c r="S129" s="9" t="str">
        <f>IF(IFERROR(SEARCH(Kişisel!$A$1,Program!S131),FALSE),S$2&amp;"-"&amp;Program!S130&amp;"/ ","")</f>
        <v/>
      </c>
      <c r="T129" s="9" t="str">
        <f>IF(IFERROR(SEARCH(Kişisel!$A$1,Program!T131),FALSE),T$2&amp;"-"&amp;Program!T130&amp;"/ ","")</f>
        <v/>
      </c>
      <c r="U129" s="9" t="str">
        <f>IF(IFERROR(SEARCH(Kişisel!$A$1,Program!U131),FALSE),U$2&amp;"-"&amp;Program!U130&amp;"/ ","")</f>
        <v/>
      </c>
      <c r="V129" s="9" t="str">
        <f>IF(IFERROR(SEARCH(Kişisel!$A$1,Program!V131),FALSE),V$2&amp;"-"&amp;Program!V130&amp;"/ ","")</f>
        <v/>
      </c>
      <c r="W129" s="9" t="str">
        <f>IF(IFERROR(SEARCH(Kişisel!$A$1,Program!W131),FALSE),W$2&amp;"-"&amp;Program!W130&amp;"/ ","")</f>
        <v/>
      </c>
      <c r="X129" s="9" t="str">
        <f>IF(IFERROR(SEARCH(Kişisel!$A$1,Program!X131),FALSE),X$2&amp;"-"&amp;Program!X130&amp;"/ ","")</f>
        <v/>
      </c>
      <c r="Y129" s="9" t="str">
        <f>IF(IFERROR(SEARCH(Kişisel!$A$1,Program!Y131),FALSE),Y$2&amp;"-"&amp;Program!Y130&amp;"/ ","")</f>
        <v/>
      </c>
      <c r="Z129" s="9" t="str">
        <f>IF(IFERROR(SEARCH(Kişisel!$A$1,Program!Z131),FALSE),Z$2&amp;"-"&amp;Program!Z130&amp;"/ ","")</f>
        <v/>
      </c>
      <c r="AA129" s="9" t="str">
        <f>IF(IFERROR(SEARCH(Kişisel!$A$1,Program!AA131),FALSE),AA$2&amp;"-"&amp;Program!AA130&amp;"/ ","")</f>
        <v/>
      </c>
      <c r="AB129" s="9" t="str">
        <f>IF(IFERROR(SEARCH(Kişisel!$A$1,Program!AB131),FALSE),AB$2&amp;"-"&amp;Program!AB130&amp;"/ ","")</f>
        <v/>
      </c>
      <c r="AC129" s="9" t="str">
        <f>IF(IFERROR(SEARCH(Kişisel!$A$1,Program!AC131),FALSE),AC$2&amp;"-"&amp;Program!AC130&amp;"/ ","")</f>
        <v/>
      </c>
      <c r="AD129" s="9" t="str">
        <f>IF(IFERROR(SEARCH(Kişisel!$A$1,Program!AD131),FALSE),AD$2&amp;"-"&amp;Program!AD130&amp;"/ ","")</f>
        <v/>
      </c>
      <c r="AE129" s="9" t="str">
        <f>IF(IFERROR(SEARCH(Kişisel!$A$1,Program!AE131),FALSE),AE$2&amp;"-"&amp;Program!AE130&amp;"/ ","")</f>
        <v/>
      </c>
      <c r="AF129" s="9" t="str">
        <f>IF(IFERROR(SEARCH(Kişisel!$A$1,Program!AF131),FALSE),AF$2&amp;"-"&amp;Program!AF130&amp;"/ ","")</f>
        <v/>
      </c>
      <c r="AG129" s="9" t="str">
        <f>IF(IFERROR(SEARCH(Kişisel!$A$1,Program!AG131),FALSE),AG$2&amp;"-"&amp;Program!AG130&amp;"/ ","")</f>
        <v/>
      </c>
      <c r="AH129" s="9" t="str">
        <f>IF(IFERROR(SEARCH(Kişisel!$A$1,Program!AH131),FALSE),AH$2&amp;"-"&amp;Program!AH130&amp;"/ ","")</f>
        <v/>
      </c>
      <c r="AI129" s="9" t="str">
        <f>IF(IFERROR(SEARCH(Kişisel!$A$1,Program!AI131),FALSE),AI$2&amp;"-"&amp;Program!AI130&amp;"/ ","")</f>
        <v/>
      </c>
      <c r="AJ129" s="9" t="str">
        <f>IF(IFERROR(SEARCH(Kişisel!$A$1,Program!AJ131),FALSE),AJ$2&amp;"-"&amp;Program!AJ130&amp;"/ ","")</f>
        <v/>
      </c>
      <c r="AK129" s="9" t="str">
        <f>IF(IFERROR(SEARCH(Kişisel!$A$1,Program!AK131),FALSE),AK$2&amp;"-"&amp;Program!AK130&amp;"/ ","")</f>
        <v/>
      </c>
      <c r="AL129" s="9" t="str">
        <f>IF(IFERROR(SEARCH(Kişisel!$A$1,Program!AL131),FALSE),AL$2&amp;"-"&amp;Program!AL130&amp;"/ ","")</f>
        <v/>
      </c>
      <c r="AM129" s="9" t="str">
        <f>IF(IFERROR(SEARCH(Kişisel!$A$1,Program!AM131),FALSE),AM$2&amp;"-"&amp;Program!AM130&amp;"/ ","")</f>
        <v/>
      </c>
      <c r="AN129" s="9" t="str">
        <f>IF(IFERROR(SEARCH(Kişisel!$A$1,Program!AN131),FALSE),AN$2&amp;"-"&amp;Program!AN130&amp;"/ ","")</f>
        <v/>
      </c>
      <c r="AO129" s="9" t="str">
        <f>IF(IFERROR(SEARCH(Kişisel!$A$1,Program!AO131),FALSE),AO$2&amp;"-"&amp;Program!AO130&amp;"/ ","")</f>
        <v/>
      </c>
      <c r="AP129" s="9" t="str">
        <f>IF(IFERROR(SEARCH(Kişisel!$A$1,Program!AP131),FALSE),AP$2&amp;"-"&amp;Program!AP130&amp;"/ ","")</f>
        <v/>
      </c>
      <c r="AQ129" s="9" t="str">
        <f>IF(IFERROR(SEARCH(Kişisel!$A$1,Program!AQ131),FALSE),AQ$2&amp;"-"&amp;Program!AQ130&amp;"/ ","")</f>
        <v/>
      </c>
      <c r="AR129" s="9" t="str">
        <f>IF(IFERROR(SEARCH(Kişisel!$A$1,Program!AR131),FALSE),AR$2&amp;"-"&amp;Program!AR130&amp;"/ ","")</f>
        <v/>
      </c>
      <c r="AS129" s="9" t="str">
        <f>IF(IFERROR(SEARCH(Kişisel!$A$1,Program!AS131),FALSE),AS$2&amp;"-"&amp;Program!AS130&amp;"/ ","")</f>
        <v/>
      </c>
      <c r="AT129" s="9" t="str">
        <f>IF(IFERROR(SEARCH(Kişisel!$A$1,Program!AT131),FALSE),AT$2&amp;"-"&amp;Program!AT130&amp;"/ ","")</f>
        <v/>
      </c>
      <c r="AU129" s="9" t="str">
        <f>IF(IFERROR(SEARCH(Kişisel!$A$1,Program!AU131),FALSE),AU$2&amp;"-"&amp;Program!AU130&amp;"/ ","")</f>
        <v/>
      </c>
      <c r="AV129" s="9" t="str">
        <f>IF(IFERROR(SEARCH(Kişisel!$A$1,Program!AV131),FALSE),AV$2&amp;"-"&amp;Program!AV130&amp;"/ ","")</f>
        <v/>
      </c>
      <c r="AW129" s="9" t="str">
        <f>IF(IFERROR(SEARCH(Kişisel!$A$1,Program!AW131),FALSE),AW$2&amp;"-"&amp;Program!AW130&amp;"/ ","")</f>
        <v/>
      </c>
      <c r="AX129" s="9" t="str">
        <f>IF(IFERROR(SEARCH(Kişisel!$A$1,Program!AX131),FALSE),AX$2&amp;"-"&amp;Program!AX130&amp;"/ ","")</f>
        <v/>
      </c>
      <c r="AY129" s="9" t="str">
        <f>IF(IFERROR(SEARCH(Kişisel!$A$1,Program!AY131),FALSE),AY$2&amp;"-"&amp;Program!AY130&amp;"/ ","")</f>
        <v/>
      </c>
      <c r="AZ129" s="9" t="str">
        <f>IF(IFERROR(SEARCH(Kişisel!$A$1,Program!AZ131),FALSE),AZ$2&amp;"-"&amp;Program!AZ130&amp;"/ ","")</f>
        <v/>
      </c>
      <c r="BA129" s="9" t="str">
        <f>IF(IFERROR(SEARCH(Kişisel!$A$1,Program!BA131),FALSE),BA$2&amp;"-"&amp;Program!BA130&amp;"/ ","")</f>
        <v/>
      </c>
      <c r="BB129" s="9" t="str">
        <f>IF(IFERROR(SEARCH(Kişisel!$A$1,Program!BB131),FALSE),BB$2&amp;"-"&amp;Program!BB130&amp;"/ ","")</f>
        <v/>
      </c>
      <c r="BC129" s="9" t="str">
        <f>IF(IFERROR(SEARCH(Kişisel!$A$1,Program!BC131),FALSE),BC$2&amp;"-"&amp;Program!BC130&amp;"/ ","")</f>
        <v/>
      </c>
      <c r="BD129" s="9" t="str">
        <f>IF(IFERROR(SEARCH(Kişisel!$A$1,Program!BD131),FALSE),BD$2&amp;"-"&amp;Program!BD130&amp;"/ ","")</f>
        <v/>
      </c>
      <c r="BE129" s="9" t="str">
        <f>IF(IFERROR(SEARCH(Kişisel!$A$1,Program!BE131),FALSE),BE$2&amp;"-"&amp;Program!BE130&amp;"/ ","")</f>
        <v/>
      </c>
      <c r="BF129" t="str">
        <f t="shared" ref="BF129" si="185">CONCATENATE(D129,D131,E129,E131,F129,F131,G129,G131,H129,H131,I129,I131,J129,J131,K129,K131,L129,L131,M129,M131,N129,N131,O129,O131,P129,P131,Q129,Q131,R129,R131,S129,S131,T129,T131,U129,U131,V129,V131,W129,W131,X129,X131,Y129,Y131,Z129,Z131,AA129,AA131,AB129,AB131,AC129,AC131,AD129,AD131,AE129,AE131,AF129,AF131,AG129,AG131,AH129,AH131,AI129,AI131,AJ129,AJ131,AK129,AK131,AL129,AL131,AM129,AM131,AN129,AN131,AO129,AO131,AP129,AP131,AQ129,AQ131)</f>
        <v/>
      </c>
      <c r="BG129" t="str">
        <f t="shared" si="184"/>
        <v/>
      </c>
    </row>
    <row r="130" spans="1:59">
      <c r="A130" s="394"/>
      <c r="C130" s="6" t="str">
        <f t="shared" si="125"/>
        <v/>
      </c>
      <c r="D130" t="str">
        <f>IF(AND(Program!D130&lt;&gt;"",OR(Kişisel!$C$1=Program!D132,AND(Program!D132="",Program!D$3=Kişisel!$C$1))),CONCATENATE(D$2,"-",Program!D130," "),"")</f>
        <v/>
      </c>
      <c r="E130" t="str">
        <f>IF(AND(Program!E130&lt;&gt;"",OR(Kişisel!$C$1=Program!E132,AND(Program!E132="",Program!E$3=Kişisel!$C$1))),CONCATENATE(E$2,"-",Program!E130," "),"")</f>
        <v/>
      </c>
      <c r="F130" t="str">
        <f>IF(AND(Program!F130&lt;&gt;"",OR(Kişisel!$C$1=Program!F132,AND(Program!F132="",Program!F$3=Kişisel!$C$1))),CONCATENATE(F$2,"-",Program!F130," "),"")</f>
        <v/>
      </c>
      <c r="G130" t="str">
        <f>IF(AND(Program!G130&lt;&gt;"",OR(Kişisel!$C$1=Program!G132,AND(Program!G132="",Program!G$3=Kişisel!$C$1))),CONCATENATE(G$2,"-",Program!G130," "),"")</f>
        <v/>
      </c>
      <c r="H130" t="str">
        <f>IF(AND(Program!H130&lt;&gt;"",OR(Kişisel!$C$1=Program!H132,AND(Program!H132="",Program!H$3=Kişisel!$C$1))),CONCATENATE(H$2,"-",Program!H130," "),"")</f>
        <v/>
      </c>
      <c r="I130" t="str">
        <f>IF(AND(Program!I130&lt;&gt;"",OR(Kişisel!$C$1=Program!I132,AND(Program!I132="",Program!I$3=Kişisel!$C$1))),CONCATENATE(I$2,"-",Program!I130," "),"")</f>
        <v/>
      </c>
      <c r="J130" t="str">
        <f>IF(AND(Program!J130&lt;&gt;"",OR(Kişisel!$C$1=Program!J132,AND(Program!J132="",Program!J$3=Kişisel!$C$1))),CONCATENATE(J$2,"-",Program!J130," "),"")</f>
        <v/>
      </c>
      <c r="K130" t="str">
        <f>IF(AND(Program!K130&lt;&gt;"",OR(Kişisel!$C$1=Program!K132,AND(Program!K132="",Program!K$3=Kişisel!$C$1))),CONCATENATE(K$2,"-",Program!K130," "),"")</f>
        <v/>
      </c>
      <c r="L130" t="str">
        <f>IF(AND(Program!L130&lt;&gt;"",OR(Kişisel!$C$1=Program!L132,AND(Program!L132="",Program!L$3=Kişisel!$C$1))),CONCATENATE(L$2,"-",Program!L130," "),"")</f>
        <v/>
      </c>
      <c r="M130" t="str">
        <f>IF(AND(Program!M130&lt;&gt;"",OR(Kişisel!$C$1=Program!M132,AND(Program!M132="",Program!M$3=Kişisel!$C$1))),CONCATENATE(M$2,"-",Program!M130," "),"")</f>
        <v/>
      </c>
      <c r="N130" t="str">
        <f>IF(AND(Program!N130&lt;&gt;"",OR(Kişisel!$C$1=Program!N132,AND(Program!N132="",Program!N$3=Kişisel!$C$1))),CONCATENATE(N$2,"-",Program!N130," "),"")</f>
        <v/>
      </c>
      <c r="O130" t="str">
        <f>IF(AND(Program!O130&lt;&gt;"",OR(Kişisel!$C$1=Program!O132,AND(Program!O132="",Program!O$3=Kişisel!$C$1))),CONCATENATE(O$2,"-",Program!O130," "),"")</f>
        <v/>
      </c>
      <c r="P130" t="str">
        <f>IF(AND(Program!P130&lt;&gt;"",OR(Kişisel!$C$1=Program!P132,AND(Program!P132="",Program!P$3=Kişisel!$C$1))),CONCATENATE(P$2,"-",Program!P130," "),"")</f>
        <v/>
      </c>
      <c r="Q130" t="str">
        <f>IF(AND(Program!Q130&lt;&gt;"",OR(Kişisel!$C$1=Program!Q132,AND(Program!Q132="",Program!Q$3=Kişisel!$C$1))),CONCATENATE(Q$2,"-",Program!Q130," "),"")</f>
        <v/>
      </c>
      <c r="R130" t="str">
        <f>IF(AND(Program!R130&lt;&gt;"",OR(Kişisel!$C$1=Program!R132,AND(Program!R132="",Program!R$3=Kişisel!$C$1))),CONCATENATE(R$2,"-",Program!R130," "),"")</f>
        <v/>
      </c>
      <c r="S130" t="str">
        <f>IF(AND(Program!S130&lt;&gt;"",OR(Kişisel!$C$1=Program!S132,AND(Program!S132="",Program!S$3=Kişisel!$C$1))),CONCATENATE(S$2,"-",Program!S130," "),"")</f>
        <v/>
      </c>
      <c r="T130" t="str">
        <f>IF(AND(Program!T130&lt;&gt;"",OR(Kişisel!$C$1=Program!T132,AND(Program!T132="",Program!T$3=Kişisel!$C$1))),CONCATENATE(T$2,"-",Program!T130," "),"")</f>
        <v/>
      </c>
      <c r="U130" t="str">
        <f>IF(AND(Program!U130&lt;&gt;"",OR(Kişisel!$C$1=Program!U132,AND(Program!U132="",Program!U$3=Kişisel!$C$1))),CONCATENATE(U$2,"-",Program!U130," "),"")</f>
        <v/>
      </c>
      <c r="V130" t="str">
        <f>IF(AND(Program!V130&lt;&gt;"",OR(Kişisel!$C$1=Program!V132,AND(Program!V132="",Program!V$3=Kişisel!$C$1))),CONCATENATE(V$2,"-",Program!V130," "),"")</f>
        <v/>
      </c>
      <c r="W130" t="str">
        <f>IF(AND(Program!W130&lt;&gt;"",OR(Kişisel!$C$1=Program!W132,AND(Program!W132="",Program!W$3=Kişisel!$C$1))),CONCATENATE(W$2,"-",Program!W130," "),"")</f>
        <v/>
      </c>
      <c r="X130" t="str">
        <f>IF(AND(Program!X130&lt;&gt;"",OR(Kişisel!$C$1=Program!X132,AND(Program!X132="",Program!X$3=Kişisel!$C$1))),CONCATENATE(X$2,"-",Program!X130," "),"")</f>
        <v/>
      </c>
      <c r="Y130" t="str">
        <f>IF(AND(Program!Y130&lt;&gt;"",OR(Kişisel!$C$1=Program!Y132,AND(Program!Y132="",Program!Y$3=Kişisel!$C$1))),CONCATENATE(Y$2,"-",Program!Y130," "),"")</f>
        <v/>
      </c>
      <c r="Z130" t="str">
        <f>IF(AND(Program!Z130&lt;&gt;"",OR(Kişisel!$C$1=Program!Z132,AND(Program!Z132="",Program!Z$3=Kişisel!$C$1))),CONCATENATE(Z$2,"-",Program!Z130," "),"")</f>
        <v/>
      </c>
      <c r="AA130" t="str">
        <f>IF(AND(Program!AA130&lt;&gt;"",OR(Kişisel!$C$1=Program!AA132,AND(Program!AA132="",Program!AA$3=Kişisel!$C$1))),CONCATENATE(AA$2,"-",Program!AA130," "),"")</f>
        <v/>
      </c>
      <c r="AB130" t="str">
        <f>IF(AND(Program!AB130&lt;&gt;"",OR(Kişisel!$C$1=Program!AB132,AND(Program!AB132="",Program!AB$3=Kişisel!$C$1))),CONCATENATE(AB$2,"-",Program!AB130," "),"")</f>
        <v/>
      </c>
      <c r="AC130" t="str">
        <f>IF(AND(Program!AC130&lt;&gt;"",OR(Kişisel!$C$1=Program!AC132,AND(Program!AC132="",Program!AC$3=Kişisel!$C$1))),CONCATENATE(AC$2,"-",Program!AC130," "),"")</f>
        <v/>
      </c>
      <c r="AD130" t="str">
        <f>IF(AND(Program!AD130&lt;&gt;"",OR(Kişisel!$C$1=Program!AD132,AND(Program!AD132="",Program!AD$3=Kişisel!$C$1))),CONCATENATE(AD$2,"-",Program!AD130," "),"")</f>
        <v/>
      </c>
      <c r="AE130" t="str">
        <f>IF(AND(Program!AE130&lt;&gt;"",OR(Kişisel!$C$1=Program!AE132,AND(Program!AE132="",Program!AE$3=Kişisel!$C$1))),CONCATENATE(AE$2,"-",Program!AE130," "),"")</f>
        <v/>
      </c>
      <c r="AF130" t="str">
        <f>IF(AND(Program!AF130&lt;&gt;"",OR(Kişisel!$C$1=Program!AF132,AND(Program!AF132="",Program!AF$3=Kişisel!$C$1))),CONCATENATE(AF$2,"-",Program!AF130," "),"")</f>
        <v/>
      </c>
      <c r="AG130" t="str">
        <f>IF(AND(Program!AG130&lt;&gt;"",OR(Kişisel!$C$1=Program!AG132,AND(Program!AG132="",Program!AG$3=Kişisel!$C$1))),CONCATENATE(AG$2,"-",Program!AG130," "),"")</f>
        <v/>
      </c>
      <c r="AH130" t="str">
        <f>IF(AND(Program!AH130&lt;&gt;"",OR(Kişisel!$C$1=Program!AH132,AND(Program!AH132="",Program!AH$3=Kişisel!$C$1))),CONCATENATE(AH$2,"-",Program!AH130," "),"")</f>
        <v/>
      </c>
      <c r="AI130" t="str">
        <f>IF(AND(Program!AI130&lt;&gt;"",OR(Kişisel!$C$1=Program!AI132,AND(Program!AI132="",Program!AI$3=Kişisel!$C$1))),CONCATENATE(AI$2,"-",Program!AI130," "),"")</f>
        <v/>
      </c>
      <c r="AJ130" t="str">
        <f>IF(AND(Program!AJ130&lt;&gt;"",OR(Kişisel!$C$1=Program!AJ132,AND(Program!AJ132="",Program!AJ$3=Kişisel!$C$1))),CONCATENATE(AJ$2,"-",Program!AJ130," "),"")</f>
        <v/>
      </c>
      <c r="AK130" t="str">
        <f>IF(AND(Program!AK130&lt;&gt;"",OR(Kişisel!$C$1=Program!AK132,AND(Program!AK132="",Program!AK$3=Kişisel!$C$1))),CONCATENATE(AK$2,"-",Program!AK130," "),"")</f>
        <v/>
      </c>
      <c r="AL130" t="str">
        <f>IF(AND(Program!AL130&lt;&gt;"",OR(Kişisel!$C$1=Program!AL132,AND(Program!AL132="",Program!AL$3=Kişisel!$C$1))),CONCATENATE(AL$2,"-",Program!AL130," "),"")</f>
        <v/>
      </c>
      <c r="AM130" t="str">
        <f>IF(AND(Program!AM130&lt;&gt;"",OR(Kişisel!$C$1=Program!AM132,AND(Program!AM132="",Program!AM$3=Kişisel!$C$1))),CONCATENATE(AM$2,"-",Program!AM130," "),"")</f>
        <v/>
      </c>
      <c r="AN130" t="str">
        <f>IF(AND(Program!AN130&lt;&gt;"",OR(Kişisel!$C$1=Program!AN132,AND(Program!AN132="",Program!AN$3=Kişisel!$C$1))),CONCATENATE(AN$2,"-",Program!AN130," "),"")</f>
        <v/>
      </c>
      <c r="AO130" t="str">
        <f>IF(AND(Program!AO130&lt;&gt;"",OR(Kişisel!$C$1=Program!AO132,AND(Program!AO132="",Program!AO$3=Kişisel!$C$1))),CONCATENATE(AO$2,"-",Program!AO130," "),"")</f>
        <v/>
      </c>
      <c r="AP130" t="str">
        <f>IF(AND(Program!AP130&lt;&gt;"",OR(Kişisel!$C$1=Program!AP132,AND(Program!AP132="",Program!AP$3=Kişisel!$C$1))),CONCATENATE(AP$2,"-",Program!AP130," "),"")</f>
        <v/>
      </c>
      <c r="AQ130" t="str">
        <f>IF(AND(Program!AQ130&lt;&gt;"",OR(Kişisel!$C$1=Program!AQ132,AND(Program!AQ132="",Program!AQ$3=Kişisel!$C$1))),CONCATENATE(AQ$2,"-",Program!AQ130," "),"")</f>
        <v/>
      </c>
      <c r="AR130" t="str">
        <f>IF(AND(Program!AR130&lt;&gt;"",OR(Kişisel!$C$1=Program!AR132,AND(Program!AR132="",Program!AR$3=Kişisel!$C$1))),CONCATENATE(AR$2,"-",Program!AR130," "),"")</f>
        <v/>
      </c>
      <c r="AS130" t="str">
        <f>IF(AND(Program!AS130&lt;&gt;"",OR(Kişisel!$C$1=Program!AS132,AND(Program!AS132="",Program!AS$3=Kişisel!$C$1))),CONCATENATE(AS$2,"-",Program!AS130," "),"")</f>
        <v/>
      </c>
      <c r="AT130" t="str">
        <f>IF(AND(Program!AT130&lt;&gt;"",OR(Kişisel!$C$1=Program!AT132,AND(Program!AT132="",Program!AT$3=Kişisel!$C$1))),CONCATENATE(AT$2,"-",Program!AT130," "),"")</f>
        <v/>
      </c>
      <c r="AU130" t="str">
        <f>IF(AND(Program!AU130&lt;&gt;"",OR(Kişisel!$C$1=Program!AU132,AND(Program!AU132="",Program!AU$3=Kişisel!$C$1))),CONCATENATE(AU$2,"-",Program!AU130," "),"")</f>
        <v/>
      </c>
      <c r="AV130" t="str">
        <f>IF(AND(Program!AV130&lt;&gt;"",OR(Kişisel!$C$1=Program!AV132,AND(Program!AV132="",Program!AV$3=Kişisel!$C$1))),CONCATENATE(AV$2,"-",Program!AV130," "),"")</f>
        <v/>
      </c>
      <c r="AW130" t="str">
        <f>IF(AND(Program!AW130&lt;&gt;"",OR(Kişisel!$C$1=Program!AW132,AND(Program!AW132="",Program!AW$3=Kişisel!$C$1))),CONCATENATE(AW$2,"-",Program!AW130," "),"")</f>
        <v/>
      </c>
      <c r="AX130" t="str">
        <f>IF(AND(Program!AX130&lt;&gt;"",OR(Kişisel!$C$1=Program!AX132,AND(Program!AX132="",Program!AX$3=Kişisel!$C$1))),CONCATENATE(AX$2,"-",Program!AX130," "),"")</f>
        <v/>
      </c>
      <c r="AY130" t="str">
        <f>IF(AND(Program!AY130&lt;&gt;"",OR(Kişisel!$C$1=Program!AY132,AND(Program!AY132="",Program!AY$3=Kişisel!$C$1))),CONCATENATE(AY$2,"-",Program!AY130," "),"")</f>
        <v/>
      </c>
      <c r="AZ130" t="str">
        <f>IF(AND(Program!AZ130&lt;&gt;"",OR(Kişisel!$C$1=Program!AZ132,AND(Program!AZ132="",Program!AZ$3=Kişisel!$C$1))),CONCATENATE(AZ$2,"-",Program!AZ130," "),"")</f>
        <v/>
      </c>
      <c r="BA130" t="str">
        <f>IF(AND(Program!BA130&lt;&gt;"",OR(Kişisel!$C$1=Program!BA132,AND(Program!BA132="",Program!BA$3=Kişisel!$C$1))),CONCATENATE(BA$2,"-",Program!BA130," "),"")</f>
        <v/>
      </c>
      <c r="BB130" t="str">
        <f>IF(AND(Program!BB130&lt;&gt;"",OR(Kişisel!$C$1=Program!BB132,AND(Program!BB132="",Program!BB$3=Kişisel!$C$1))),CONCATENATE(BB$2,"-",Program!BB130," "),"")</f>
        <v/>
      </c>
      <c r="BC130" t="str">
        <f>IF(AND(Program!BC130&lt;&gt;"",OR(Kişisel!$C$1=Program!BC132,AND(Program!BC132="",Program!BC$3=Kişisel!$C$1))),CONCATENATE(BC$2,"-",Program!BC130," "),"")</f>
        <v/>
      </c>
      <c r="BD130" t="str">
        <f>IF(AND(Program!BD130&lt;&gt;"",OR(Kişisel!$C$1=Program!BD132,AND(Program!BD132="",Program!BD$3=Kişisel!$C$1))),CONCATENATE(BD$2,"-",Program!BD130," "),"")</f>
        <v/>
      </c>
      <c r="BE130" t="str">
        <f>IF(AND(Program!BE130&lt;&gt;"",OR(Kişisel!$C$1=Program!BE132,AND(Program!BE132="",Program!BE$3=Kişisel!$C$1))),CONCATENATE(BE$2,"-",Program!BE130," "),"")</f>
        <v/>
      </c>
      <c r="BF130" t="str">
        <f t="shared" ref="BF130" si="186">CONCATENATE(D130,E130,F130,G130,H130,I130,J130,K130,L130,M130,N130,O130,P130,Q130,R130,S130,T130,U130,V130,W130,X130,Y130,Z130,AA130,AB130,AC130,AD130,AE130,AF130,AG130,AH130,AI130,AJ130,AK130,AL130,AM130,AN130,AO130,AP130,AQ130,)</f>
        <v/>
      </c>
      <c r="BG130" t="str">
        <f t="shared" ref="BG130" si="187">CONCATENATE(AR130,AS130,AT130,AU130,AV130,AW130,AX130,AY130,AZ130,BA130,BB130,BC130,BD130,BE130,)</f>
        <v/>
      </c>
    </row>
    <row r="131" spans="1:59">
      <c r="A131" s="394"/>
      <c r="D131" s="29" t="str">
        <f>IF(D129&lt;&gt;"",IF(Program!D132&lt;&gt;"","("&amp;Program!D132&amp;")","("&amp;Program!D$3&amp;")"),"")</f>
        <v/>
      </c>
      <c r="E131" s="29" t="str">
        <f>IF(E129&lt;&gt;"",IF(Program!E132&lt;&gt;"","("&amp;Program!E132&amp;")","("&amp;Program!E$3&amp;")"),"")</f>
        <v/>
      </c>
      <c r="F131" s="29" t="str">
        <f>IF(F129&lt;&gt;"",IF(Program!F132&lt;&gt;"","("&amp;Program!F132&amp;")","("&amp;Program!F$3&amp;")"),"")</f>
        <v/>
      </c>
      <c r="G131" s="29" t="str">
        <f>IF(G129&lt;&gt;"",IF(Program!G132&lt;&gt;"","("&amp;Program!G132&amp;")","("&amp;Program!G$3&amp;")"),"")</f>
        <v/>
      </c>
      <c r="H131" s="29" t="str">
        <f>IF(H129&lt;&gt;"",IF(Program!H132&lt;&gt;"","("&amp;Program!H132&amp;")","("&amp;Program!H$3&amp;")"),"")</f>
        <v/>
      </c>
      <c r="I131" s="29" t="str">
        <f>IF(I129&lt;&gt;"",IF(Program!I132&lt;&gt;"","("&amp;Program!I132&amp;")","("&amp;Program!I$3&amp;")"),"")</f>
        <v/>
      </c>
      <c r="J131" s="29" t="str">
        <f>IF(J129&lt;&gt;"",IF(Program!J132&lt;&gt;"","("&amp;Program!J132&amp;")","("&amp;Program!J$3&amp;")"),"")</f>
        <v/>
      </c>
      <c r="K131" s="29" t="str">
        <f>IF(K129&lt;&gt;"",IF(Program!K132&lt;&gt;"","("&amp;Program!K132&amp;")","("&amp;Program!K$3&amp;")"),"")</f>
        <v/>
      </c>
      <c r="L131" s="29" t="str">
        <f>IF(L129&lt;&gt;"",IF(Program!L132&lt;&gt;"","("&amp;Program!L132&amp;")","("&amp;Program!L$3&amp;")"),"")</f>
        <v/>
      </c>
      <c r="M131" s="29" t="str">
        <f>IF(M129&lt;&gt;"",IF(Program!M132&lt;&gt;"","("&amp;Program!M132&amp;")","("&amp;Program!M$3&amp;")"),"")</f>
        <v/>
      </c>
      <c r="N131" s="29" t="str">
        <f>IF(N129&lt;&gt;"",IF(Program!N132&lt;&gt;"","("&amp;Program!N132&amp;")","("&amp;Program!N$3&amp;")"),"")</f>
        <v/>
      </c>
      <c r="O131" s="29" t="str">
        <f>IF(O129&lt;&gt;"",IF(Program!O132&lt;&gt;"","("&amp;Program!O132&amp;")","("&amp;Program!O$3&amp;")"),"")</f>
        <v/>
      </c>
      <c r="P131" s="29" t="str">
        <f>IF(P129&lt;&gt;"",IF(Program!P132&lt;&gt;"","("&amp;Program!P132&amp;")","("&amp;Program!P$3&amp;")"),"")</f>
        <v/>
      </c>
      <c r="Q131" s="29" t="str">
        <f>IF(Q129&lt;&gt;"",IF(Program!Q132&lt;&gt;"","("&amp;Program!Q132&amp;")","("&amp;Program!Q$3&amp;")"),"")</f>
        <v/>
      </c>
      <c r="R131" s="29" t="str">
        <f>IF(R129&lt;&gt;"",IF(Program!R132&lt;&gt;"","("&amp;Program!R132&amp;")","("&amp;Program!R$3&amp;")"),"")</f>
        <v/>
      </c>
      <c r="S131" s="29" t="str">
        <f>IF(S129&lt;&gt;"",IF(Program!S132&lt;&gt;"","("&amp;Program!S132&amp;")","("&amp;Program!S$3&amp;")"),"")</f>
        <v/>
      </c>
      <c r="T131" s="29" t="str">
        <f>IF(T129&lt;&gt;"",IF(Program!T132&lt;&gt;"","("&amp;Program!T132&amp;")","("&amp;Program!T$3&amp;")"),"")</f>
        <v/>
      </c>
      <c r="U131" s="29" t="str">
        <f>IF(U129&lt;&gt;"",IF(Program!U132&lt;&gt;"","("&amp;Program!U132&amp;")","("&amp;Program!U$3&amp;")"),"")</f>
        <v/>
      </c>
      <c r="V131" s="29" t="str">
        <f>IF(V129&lt;&gt;"",IF(Program!V132&lt;&gt;"","("&amp;Program!V132&amp;")","("&amp;Program!V$3&amp;")"),"")</f>
        <v/>
      </c>
      <c r="W131" s="29" t="str">
        <f>IF(W129&lt;&gt;"",IF(Program!W132&lt;&gt;"","("&amp;Program!W132&amp;")","("&amp;Program!W$3&amp;")"),"")</f>
        <v/>
      </c>
      <c r="X131" s="29" t="str">
        <f>IF(X129&lt;&gt;"",IF(Program!X132&lt;&gt;"","("&amp;Program!X132&amp;")","("&amp;Program!X$3&amp;")"),"")</f>
        <v/>
      </c>
      <c r="Y131" s="29" t="str">
        <f>IF(Y129&lt;&gt;"",IF(Program!Y132&lt;&gt;"","("&amp;Program!Y132&amp;")","("&amp;Program!Y$3&amp;")"),"")</f>
        <v/>
      </c>
      <c r="Z131" s="29" t="str">
        <f>IF(Z129&lt;&gt;"",IF(Program!Z132&lt;&gt;"","("&amp;Program!Z132&amp;")","("&amp;Program!Z$3&amp;")"),"")</f>
        <v/>
      </c>
      <c r="AA131" s="29" t="str">
        <f>IF(AA129&lt;&gt;"",IF(Program!AA132&lt;&gt;"","("&amp;Program!AA132&amp;")","("&amp;Program!AA$3&amp;")"),"")</f>
        <v/>
      </c>
      <c r="AB131" s="29" t="str">
        <f>IF(AB129&lt;&gt;"",IF(Program!AB132&lt;&gt;"","("&amp;Program!AB132&amp;")","("&amp;Program!AB$3&amp;")"),"")</f>
        <v/>
      </c>
      <c r="AC131" s="29" t="str">
        <f>IF(AC129&lt;&gt;"",IF(Program!AC132&lt;&gt;"","("&amp;Program!AC132&amp;")","("&amp;Program!AC$3&amp;")"),"")</f>
        <v/>
      </c>
      <c r="AD131" s="29" t="str">
        <f>IF(AD129&lt;&gt;"",IF(Program!AD132&lt;&gt;"","("&amp;Program!AD132&amp;")","("&amp;Program!AD$3&amp;")"),"")</f>
        <v/>
      </c>
      <c r="AE131" s="29" t="str">
        <f>IF(AE129&lt;&gt;"",IF(Program!AE132&lt;&gt;"","("&amp;Program!AE132&amp;")","("&amp;Program!AE$3&amp;")"),"")</f>
        <v/>
      </c>
      <c r="AF131" s="29" t="str">
        <f>IF(AF129&lt;&gt;"",IF(Program!AF132&lt;&gt;"","("&amp;Program!AF132&amp;")","("&amp;Program!AF$3&amp;")"),"")</f>
        <v/>
      </c>
      <c r="AG131" s="29" t="str">
        <f>IF(AG129&lt;&gt;"",IF(Program!AG132&lt;&gt;"","("&amp;Program!AG132&amp;")","("&amp;Program!AG$3&amp;")"),"")</f>
        <v/>
      </c>
      <c r="AH131" s="29" t="str">
        <f>IF(AH129&lt;&gt;"",IF(Program!AH132&lt;&gt;"","("&amp;Program!AH132&amp;")","("&amp;Program!AH$3&amp;")"),"")</f>
        <v/>
      </c>
      <c r="AI131" s="29" t="str">
        <f>IF(AI129&lt;&gt;"",IF(Program!AI132&lt;&gt;"","("&amp;Program!AI132&amp;")","("&amp;Program!AI$3&amp;")"),"")</f>
        <v/>
      </c>
      <c r="AJ131" s="29" t="str">
        <f>IF(AJ129&lt;&gt;"",IF(Program!AJ132&lt;&gt;"","("&amp;Program!AJ132&amp;")","("&amp;Program!AJ$3&amp;")"),"")</f>
        <v/>
      </c>
      <c r="AK131" s="29" t="str">
        <f>IF(AK129&lt;&gt;"",IF(Program!AK132&lt;&gt;"","("&amp;Program!AK132&amp;")","("&amp;Program!AK$3&amp;")"),"")</f>
        <v/>
      </c>
      <c r="AL131" s="29" t="str">
        <f>IF(AL129&lt;&gt;"",IF(Program!AL132&lt;&gt;"","("&amp;Program!AL132&amp;")","("&amp;Program!AL$3&amp;")"),"")</f>
        <v/>
      </c>
      <c r="AM131" s="29" t="str">
        <f>IF(AM129&lt;&gt;"",IF(Program!AM132&lt;&gt;"","("&amp;Program!AM132&amp;")","("&amp;Program!AM$3&amp;")"),"")</f>
        <v/>
      </c>
      <c r="AN131" s="29" t="str">
        <f>IF(AN129&lt;&gt;"",IF(Program!AN132&lt;&gt;"","("&amp;Program!AN132&amp;")","("&amp;Program!AN$3&amp;")"),"")</f>
        <v/>
      </c>
      <c r="AO131" s="29" t="str">
        <f>IF(AO129&lt;&gt;"",IF(Program!AO132&lt;&gt;"","("&amp;Program!AO132&amp;")","("&amp;Program!AO$3&amp;")"),"")</f>
        <v/>
      </c>
      <c r="AP131" s="29" t="str">
        <f>IF(AP129&lt;&gt;"",IF(Program!AP132&lt;&gt;"","("&amp;Program!AP132&amp;")","("&amp;Program!AP$3&amp;")"),"")</f>
        <v/>
      </c>
      <c r="AQ131" s="29" t="str">
        <f>IF(AQ129&lt;&gt;"",IF(Program!AQ132&lt;&gt;"","("&amp;Program!AQ132&amp;")","("&amp;Program!AQ$3&amp;")"),"")</f>
        <v/>
      </c>
      <c r="AR131" s="29" t="str">
        <f>IF(AR129&lt;&gt;"",IF(Program!AR132&lt;&gt;"","("&amp;Program!AR132&amp;")","("&amp;Program!AR$3&amp;")"),"")</f>
        <v/>
      </c>
      <c r="AS131" s="29" t="str">
        <f>IF(AS129&lt;&gt;"",IF(Program!AS132&lt;&gt;"","("&amp;Program!AS132&amp;")","("&amp;Program!AS$3&amp;")"),"")</f>
        <v/>
      </c>
      <c r="AT131" s="29" t="str">
        <f>IF(AT129&lt;&gt;"",IF(Program!AT132&lt;&gt;"","("&amp;Program!AT132&amp;")","("&amp;Program!AT$3&amp;")"),"")</f>
        <v/>
      </c>
      <c r="AU131" s="29" t="str">
        <f>IF(AU129&lt;&gt;"",IF(Program!AU132&lt;&gt;"","("&amp;Program!AU132&amp;")","("&amp;Program!AU$3&amp;")"),"")</f>
        <v/>
      </c>
      <c r="AV131" s="29" t="str">
        <f>IF(AV129&lt;&gt;"",IF(Program!AV132&lt;&gt;"","("&amp;Program!AV132&amp;")","("&amp;Program!AV$3&amp;")"),"")</f>
        <v/>
      </c>
      <c r="AW131" s="29" t="str">
        <f>IF(AW129&lt;&gt;"",IF(Program!AW132&lt;&gt;"","("&amp;Program!AW132&amp;")","("&amp;Program!AW$3&amp;")"),"")</f>
        <v/>
      </c>
      <c r="AX131" s="29" t="str">
        <f>IF(AX129&lt;&gt;"",IF(Program!AX132&lt;&gt;"","("&amp;Program!AX132&amp;")","("&amp;Program!AX$3&amp;")"),"")</f>
        <v/>
      </c>
      <c r="AY131" s="29" t="str">
        <f>IF(AY129&lt;&gt;"",IF(Program!AY132&lt;&gt;"","("&amp;Program!AY132&amp;")","("&amp;Program!AY$3&amp;")"),"")</f>
        <v/>
      </c>
      <c r="AZ131" s="29" t="str">
        <f>IF(AZ129&lt;&gt;"",IF(Program!AZ132&lt;&gt;"","("&amp;Program!AZ132&amp;")","("&amp;Program!AZ$3&amp;")"),"")</f>
        <v/>
      </c>
      <c r="BA131" s="29" t="str">
        <f>IF(BA129&lt;&gt;"",IF(Program!BA132&lt;&gt;"","("&amp;Program!BA132&amp;")","("&amp;Program!BA$3&amp;")"),"")</f>
        <v/>
      </c>
      <c r="BB131" s="29" t="str">
        <f>IF(BB129&lt;&gt;"",IF(Program!BB132&lt;&gt;"","("&amp;Program!BB132&amp;")","("&amp;Program!BB$3&amp;")"),"")</f>
        <v/>
      </c>
      <c r="BC131" s="29" t="str">
        <f>IF(BC129&lt;&gt;"",IF(Program!BC132&lt;&gt;"","("&amp;Program!BC132&amp;")","("&amp;Program!BC$3&amp;")"),"")</f>
        <v/>
      </c>
      <c r="BD131" s="29" t="str">
        <f>IF(BD129&lt;&gt;"",IF(Program!BD132&lt;&gt;"","("&amp;Program!BD132&amp;")","("&amp;Program!BD$3&amp;")"),"")</f>
        <v/>
      </c>
      <c r="BE131" s="29" t="str">
        <f>IF(BE129&lt;&gt;"",IF(Program!BE132&lt;&gt;"","("&amp;Program!BE132&amp;")","("&amp;Program!BE$3&amp;")"),"")</f>
        <v/>
      </c>
      <c r="BG131" t="str">
        <f t="shared" ref="BG131:BG132" si="188">CONCATENATE(AR131,AR133,AS131,AS133,AT131,AT133,AU131,AU133,AV131,AV133,AW131,AW133,AX131,AX133,AY131,AY133,AZ131,AZ133,BA131,BA133,BB131,BB133,BC131,BC133,BD131,BD133,BE131,BE133)</f>
        <v/>
      </c>
    </row>
    <row r="132" spans="1:59" ht="15" customHeight="1">
      <c r="A132" s="394" t="str">
        <f>Program!B133</f>
        <v>PERŞEMBE</v>
      </c>
      <c r="B132" s="5">
        <v>0.33333333333333331</v>
      </c>
      <c r="C132" s="6" t="str">
        <f t="shared" ref="C132:C133" si="189">CONCATENATE(BF132,BG132)</f>
        <v/>
      </c>
      <c r="D132" s="9" t="str">
        <f>IF(IFERROR(SEARCH(Kişisel!$A$1,Program!D134),FALSE),D$2&amp;"-"&amp;Program!D133&amp;"/ ","")</f>
        <v/>
      </c>
      <c r="E132" s="9" t="str">
        <f>IF(IFERROR(SEARCH(Kişisel!$A$1,Program!E134),FALSE),E$2&amp;"-"&amp;Program!E133&amp;"/ ","")</f>
        <v/>
      </c>
      <c r="F132" s="9" t="str">
        <f>IF(IFERROR(SEARCH(Kişisel!$A$1,Program!F134),FALSE),F$2&amp;"-"&amp;Program!F133&amp;"/ ","")</f>
        <v/>
      </c>
      <c r="G132" s="9" t="str">
        <f>IF(IFERROR(SEARCH(Kişisel!$A$1,Program!G134),FALSE),G$2&amp;"-"&amp;Program!G133&amp;"/ ","")</f>
        <v/>
      </c>
      <c r="H132" s="9" t="str">
        <f>IF(IFERROR(SEARCH(Kişisel!$A$1,Program!H134),FALSE),H$2&amp;"-"&amp;Program!H133&amp;"/ ","")</f>
        <v/>
      </c>
      <c r="I132" s="9" t="str">
        <f>IF(IFERROR(SEARCH(Kişisel!$A$1,Program!I134),FALSE),I$2&amp;"-"&amp;Program!I133&amp;"/ ","")</f>
        <v/>
      </c>
      <c r="J132" s="9" t="str">
        <f>IF(IFERROR(SEARCH(Kişisel!$A$1,Program!J134),FALSE),J$2&amp;"-"&amp;Program!J133&amp;"/ ","")</f>
        <v/>
      </c>
      <c r="K132" s="9" t="str">
        <f>IF(IFERROR(SEARCH(Kişisel!$A$1,Program!K134),FALSE),K$2&amp;"-"&amp;Program!K133&amp;"/ ","")</f>
        <v/>
      </c>
      <c r="L132" s="9" t="str">
        <f>IF(IFERROR(SEARCH(Kişisel!$A$1,Program!L134),FALSE),L$2&amp;"-"&amp;Program!L133&amp;"/ ","")</f>
        <v/>
      </c>
      <c r="M132" s="9" t="str">
        <f>IF(IFERROR(SEARCH(Kişisel!$A$1,Program!M134),FALSE),M$2&amp;"-"&amp;Program!M133&amp;"/ ","")</f>
        <v/>
      </c>
      <c r="N132" s="9" t="str">
        <f>IF(IFERROR(SEARCH(Kişisel!$A$1,Program!N134),FALSE),N$2&amp;"-"&amp;Program!N133&amp;"/ ","")</f>
        <v/>
      </c>
      <c r="O132" s="9" t="str">
        <f>IF(IFERROR(SEARCH(Kişisel!$A$1,Program!O134),FALSE),O$2&amp;"-"&amp;Program!O133&amp;"/ ","")</f>
        <v/>
      </c>
      <c r="P132" s="9" t="str">
        <f>IF(IFERROR(SEARCH(Kişisel!$A$1,Program!P134),FALSE),P$2&amp;"-"&amp;Program!P133&amp;"/ ","")</f>
        <v/>
      </c>
      <c r="Q132" s="9" t="str">
        <f>IF(IFERROR(SEARCH(Kişisel!$A$1,Program!Q134),FALSE),Q$2&amp;"-"&amp;Program!Q133&amp;"/ ","")</f>
        <v/>
      </c>
      <c r="R132" s="9" t="str">
        <f>IF(IFERROR(SEARCH(Kişisel!$A$1,Program!R134),FALSE),R$2&amp;"-"&amp;Program!R133&amp;"/ ","")</f>
        <v/>
      </c>
      <c r="S132" s="9" t="str">
        <f>IF(IFERROR(SEARCH(Kişisel!$A$1,Program!S134),FALSE),S$2&amp;"-"&amp;Program!S133&amp;"/ ","")</f>
        <v/>
      </c>
      <c r="T132" s="9" t="str">
        <f>IF(IFERROR(SEARCH(Kişisel!$A$1,Program!T134),FALSE),T$2&amp;"-"&amp;Program!T133&amp;"/ ","")</f>
        <v/>
      </c>
      <c r="U132" s="9" t="str">
        <f>IF(IFERROR(SEARCH(Kişisel!$A$1,Program!U134),FALSE),U$2&amp;"-"&amp;Program!U133&amp;"/ ","")</f>
        <v/>
      </c>
      <c r="V132" s="9" t="str">
        <f>IF(IFERROR(SEARCH(Kişisel!$A$1,Program!V134),FALSE),V$2&amp;"-"&amp;Program!V133&amp;"/ ","")</f>
        <v/>
      </c>
      <c r="W132" s="9" t="str">
        <f>IF(IFERROR(SEARCH(Kişisel!$A$1,Program!W134),FALSE),W$2&amp;"-"&amp;Program!W133&amp;"/ ","")</f>
        <v/>
      </c>
      <c r="X132" s="9" t="str">
        <f>IF(IFERROR(SEARCH(Kişisel!$A$1,Program!X134),FALSE),X$2&amp;"-"&amp;Program!X133&amp;"/ ","")</f>
        <v/>
      </c>
      <c r="Y132" s="9" t="str">
        <f>IF(IFERROR(SEARCH(Kişisel!$A$1,Program!Y134),FALSE),Y$2&amp;"-"&amp;Program!Y133&amp;"/ ","")</f>
        <v/>
      </c>
      <c r="Z132" s="9" t="str">
        <f>IF(IFERROR(SEARCH(Kişisel!$A$1,Program!Z134),FALSE),Z$2&amp;"-"&amp;Program!Z133&amp;"/ ","")</f>
        <v/>
      </c>
      <c r="AA132" s="9" t="str">
        <f>IF(IFERROR(SEARCH(Kişisel!$A$1,Program!AA134),FALSE),AA$2&amp;"-"&amp;Program!AA133&amp;"/ ","")</f>
        <v/>
      </c>
      <c r="AB132" s="9" t="str">
        <f>IF(IFERROR(SEARCH(Kişisel!$A$1,Program!AB134),FALSE),AB$2&amp;"-"&amp;Program!AB133&amp;"/ ","")</f>
        <v/>
      </c>
      <c r="AC132" s="9" t="str">
        <f>IF(IFERROR(SEARCH(Kişisel!$A$1,Program!AC134),FALSE),AC$2&amp;"-"&amp;Program!AC133&amp;"/ ","")</f>
        <v/>
      </c>
      <c r="AD132" s="9" t="str">
        <f>IF(IFERROR(SEARCH(Kişisel!$A$1,Program!AD134),FALSE),AD$2&amp;"-"&amp;Program!AD133&amp;"/ ","")</f>
        <v/>
      </c>
      <c r="AE132" s="9" t="str">
        <f>IF(IFERROR(SEARCH(Kişisel!$A$1,Program!AE134),FALSE),AE$2&amp;"-"&amp;Program!AE133&amp;"/ ","")</f>
        <v/>
      </c>
      <c r="AF132" s="9" t="str">
        <f>IF(IFERROR(SEARCH(Kişisel!$A$1,Program!AF134),FALSE),AF$2&amp;"-"&amp;Program!AF133&amp;"/ ","")</f>
        <v/>
      </c>
      <c r="AG132" s="9" t="str">
        <f>IF(IFERROR(SEARCH(Kişisel!$A$1,Program!AG134),FALSE),AG$2&amp;"-"&amp;Program!AG133&amp;"/ ","")</f>
        <v/>
      </c>
      <c r="AH132" s="9" t="str">
        <f>IF(IFERROR(SEARCH(Kişisel!$A$1,Program!AH134),FALSE),AH$2&amp;"-"&amp;Program!AH133&amp;"/ ","")</f>
        <v/>
      </c>
      <c r="AI132" s="9" t="str">
        <f>IF(IFERROR(SEARCH(Kişisel!$A$1,Program!AI134),FALSE),AI$2&amp;"-"&amp;Program!AI133&amp;"/ ","")</f>
        <v/>
      </c>
      <c r="AJ132" s="9" t="str">
        <f>IF(IFERROR(SEARCH(Kişisel!$A$1,Program!AJ134),FALSE),AJ$2&amp;"-"&amp;Program!AJ133&amp;"/ ","")</f>
        <v/>
      </c>
      <c r="AK132" s="9" t="str">
        <f>IF(IFERROR(SEARCH(Kişisel!$A$1,Program!AK134),FALSE),AK$2&amp;"-"&amp;Program!AK133&amp;"/ ","")</f>
        <v/>
      </c>
      <c r="AL132" s="9" t="str">
        <f>IF(IFERROR(SEARCH(Kişisel!$A$1,Program!AL134),FALSE),AL$2&amp;"-"&amp;Program!AL133&amp;"/ ","")</f>
        <v/>
      </c>
      <c r="AM132" s="9" t="str">
        <f>IF(IFERROR(SEARCH(Kişisel!$A$1,Program!AM134),FALSE),AM$2&amp;"-"&amp;Program!AM133&amp;"/ ","")</f>
        <v/>
      </c>
      <c r="AN132" s="9" t="str">
        <f>IF(IFERROR(SEARCH(Kişisel!$A$1,Program!AN134),FALSE),AN$2&amp;"-"&amp;Program!AN133&amp;"/ ","")</f>
        <v/>
      </c>
      <c r="AO132" s="9" t="str">
        <f>IF(IFERROR(SEARCH(Kişisel!$A$1,Program!AO134),FALSE),AO$2&amp;"-"&amp;Program!AO133&amp;"/ ","")</f>
        <v/>
      </c>
      <c r="AP132" s="9" t="str">
        <f>IF(IFERROR(SEARCH(Kişisel!$A$1,Program!AP134),FALSE),AP$2&amp;"-"&amp;Program!AP133&amp;"/ ","")</f>
        <v/>
      </c>
      <c r="AQ132" s="9" t="str">
        <f>IF(IFERROR(SEARCH(Kişisel!$A$1,Program!AQ134),FALSE),AQ$2&amp;"-"&amp;Program!AQ133&amp;"/ ","")</f>
        <v/>
      </c>
      <c r="AR132" s="9" t="str">
        <f>IF(IFERROR(SEARCH(Kişisel!$A$1,Program!AR134),FALSE),AR$2&amp;"-"&amp;Program!AR133&amp;"/ ","")</f>
        <v/>
      </c>
      <c r="AS132" s="9" t="str">
        <f>IF(IFERROR(SEARCH(Kişisel!$A$1,Program!AS134),FALSE),AS$2&amp;"-"&amp;Program!AS133&amp;"/ ","")</f>
        <v/>
      </c>
      <c r="AT132" s="9" t="str">
        <f>IF(IFERROR(SEARCH(Kişisel!$A$1,Program!AT134),FALSE),AT$2&amp;"-"&amp;Program!AT133&amp;"/ ","")</f>
        <v/>
      </c>
      <c r="AU132" s="9" t="str">
        <f>IF(IFERROR(SEARCH(Kişisel!$A$1,Program!AU134),FALSE),AU$2&amp;"-"&amp;Program!AU133&amp;"/ ","")</f>
        <v/>
      </c>
      <c r="AV132" s="9" t="str">
        <f>IF(IFERROR(SEARCH(Kişisel!$A$1,Program!AV134),FALSE),AV$2&amp;"-"&amp;Program!AV133&amp;"/ ","")</f>
        <v/>
      </c>
      <c r="AW132" s="9" t="str">
        <f>IF(IFERROR(SEARCH(Kişisel!$A$1,Program!AW134),FALSE),AW$2&amp;"-"&amp;Program!AW133&amp;"/ ","")</f>
        <v/>
      </c>
      <c r="AX132" s="9" t="str">
        <f>IF(IFERROR(SEARCH(Kişisel!$A$1,Program!AX134),FALSE),AX$2&amp;"-"&amp;Program!AX133&amp;"/ ","")</f>
        <v/>
      </c>
      <c r="AY132" s="9" t="str">
        <f>IF(IFERROR(SEARCH(Kişisel!$A$1,Program!AY134),FALSE),AY$2&amp;"-"&amp;Program!AY133&amp;"/ ","")</f>
        <v/>
      </c>
      <c r="AZ132" s="9" t="str">
        <f>IF(IFERROR(SEARCH(Kişisel!$A$1,Program!AZ134),FALSE),AZ$2&amp;"-"&amp;Program!AZ133&amp;"/ ","")</f>
        <v/>
      </c>
      <c r="BA132" s="9" t="str">
        <f>IF(IFERROR(SEARCH(Kişisel!$A$1,Program!BA134),FALSE),BA$2&amp;"-"&amp;Program!BA133&amp;"/ ","")</f>
        <v/>
      </c>
      <c r="BB132" s="9" t="str">
        <f>IF(IFERROR(SEARCH(Kişisel!$A$1,Program!BB134),FALSE),BB$2&amp;"-"&amp;Program!BB133&amp;"/ ","")</f>
        <v/>
      </c>
      <c r="BC132" s="9" t="str">
        <f>IF(IFERROR(SEARCH(Kişisel!$A$1,Program!BC134),FALSE),BC$2&amp;"-"&amp;Program!BC133&amp;"/ ","")</f>
        <v/>
      </c>
      <c r="BD132" s="9" t="str">
        <f>IF(IFERROR(SEARCH(Kişisel!$A$1,Program!BD134),FALSE),BD$2&amp;"-"&amp;Program!BD133&amp;"/ ","")</f>
        <v/>
      </c>
      <c r="BE132" s="9" t="str">
        <f>IF(IFERROR(SEARCH(Kişisel!$A$1,Program!BE134),FALSE),BE$2&amp;"-"&amp;Program!BE133&amp;"/ ","")</f>
        <v/>
      </c>
      <c r="BF132" t="str">
        <f t="shared" ref="BF132" si="190">CONCATENATE(D132,D134,E132,E134,F132,F134,G132,G134,H132,H134,I132,I134,J132,J134,K132,K134,L132,L134,M132,M134,N132,N134,O132,O134,P132,P134,Q132,Q134,R132,R134,S132,S134,T132,T134,U132,U134,V132,V134,W132,W134,X132,X134,Y132,Y134,Z132,Z134,AA132,AA134,AB132,AB134,AC132,AC134,AD132,AD134,AE132,AE134,AF132,AF134,AG132,AG134,AH132,AH134,AI132,AI134,AJ132,AJ134,AK132,AK134,AL132,AL134,AM132,AM134,AN132,AN134,AO132,AO134,AP132,AP134,AQ132,AQ134)</f>
        <v/>
      </c>
      <c r="BG132" t="str">
        <f t="shared" si="188"/>
        <v/>
      </c>
    </row>
    <row r="133" spans="1:59">
      <c r="A133" s="394"/>
      <c r="B133" s="5"/>
      <c r="C133" s="6" t="str">
        <f t="shared" si="189"/>
        <v xml:space="preserve">GRA2-REKLAM GRAFİĞİ </v>
      </c>
      <c r="D133" t="str">
        <f>IF(AND(Program!D133&lt;&gt;"",OR(Kişisel!$C$1=Program!D135,AND(Program!D135="",Program!D$3=Kişisel!$C$1))),CONCATENATE(D$2,"-",Program!D133," "),"")</f>
        <v/>
      </c>
      <c r="E133" t="str">
        <f>IF(AND(Program!E133&lt;&gt;"",OR(Kişisel!$C$1=Program!E135,AND(Program!E135="",Program!E$3=Kişisel!$C$1))),CONCATENATE(E$2,"-",Program!E133," "),"")</f>
        <v/>
      </c>
      <c r="F133" t="str">
        <f>IF(AND(Program!F133&lt;&gt;"",OR(Kişisel!$C$1=Program!F135,AND(Program!F135="",Program!F$3=Kişisel!$C$1))),CONCATENATE(F$2,"-",Program!F133," "),"")</f>
        <v/>
      </c>
      <c r="G133" t="str">
        <f>IF(AND(Program!G133&lt;&gt;"",OR(Kişisel!$C$1=Program!G135,AND(Program!G135="",Program!G$3=Kişisel!$C$1))),CONCATENATE(G$2,"-",Program!G133," "),"")</f>
        <v/>
      </c>
      <c r="H133" t="str">
        <f>IF(AND(Program!H133&lt;&gt;"",OR(Kişisel!$C$1=Program!H135,AND(Program!H135="",Program!H$3=Kişisel!$C$1))),CONCATENATE(H$2,"-",Program!H133," "),"")</f>
        <v/>
      </c>
      <c r="I133" t="str">
        <f>IF(AND(Program!I133&lt;&gt;"",OR(Kişisel!$C$1=Program!I135,AND(Program!I135="",Program!I$3=Kişisel!$C$1))),CONCATENATE(I$2,"-",Program!I133," "),"")</f>
        <v/>
      </c>
      <c r="J133" t="str">
        <f>IF(AND(Program!J133&lt;&gt;"",OR(Kişisel!$C$1=Program!J135,AND(Program!J135="",Program!J$3=Kişisel!$C$1))),CONCATENATE(J$2,"-",Program!J133," "),"")</f>
        <v/>
      </c>
      <c r="K133" t="str">
        <f>IF(AND(Program!K133&lt;&gt;"",OR(Kişisel!$C$1=Program!K135,AND(Program!K135="",Program!K$3=Kişisel!$C$1))),CONCATENATE(K$2,"-",Program!K133," "),"")</f>
        <v/>
      </c>
      <c r="L133" t="str">
        <f>IF(AND(Program!L133&lt;&gt;"",OR(Kişisel!$C$1=Program!L135,AND(Program!L135="",Program!L$3=Kişisel!$C$1))),CONCATENATE(L$2,"-",Program!L133," "),"")</f>
        <v/>
      </c>
      <c r="M133" t="str">
        <f>IF(AND(Program!M133&lt;&gt;"",OR(Kişisel!$C$1=Program!M135,AND(Program!M135="",Program!M$3=Kişisel!$C$1))),CONCATENATE(M$2,"-",Program!M133," "),"")</f>
        <v/>
      </c>
      <c r="N133" t="str">
        <f>IF(AND(Program!N133&lt;&gt;"",OR(Kişisel!$C$1=Program!N135,AND(Program!N135="",Program!N$3=Kişisel!$C$1))),CONCATENATE(N$2,"-",Program!N133," "),"")</f>
        <v/>
      </c>
      <c r="O133" t="str">
        <f>IF(AND(Program!O133&lt;&gt;"",OR(Kişisel!$C$1=Program!O135,AND(Program!O135="",Program!O$3=Kişisel!$C$1))),CONCATENATE(O$2,"-",Program!O133," "),"")</f>
        <v/>
      </c>
      <c r="P133" t="str">
        <f>IF(AND(Program!P133&lt;&gt;"",OR(Kişisel!$C$1=Program!P135,AND(Program!P135="",Program!P$3=Kişisel!$C$1))),CONCATENATE(P$2,"-",Program!P133," "),"")</f>
        <v/>
      </c>
      <c r="Q133" t="str">
        <f>IF(AND(Program!Q133&lt;&gt;"",OR(Kişisel!$C$1=Program!Q135,AND(Program!Q135="",Program!Q$3=Kişisel!$C$1))),CONCATENATE(Q$2,"-",Program!Q133," "),"")</f>
        <v/>
      </c>
      <c r="R133" t="str">
        <f>IF(AND(Program!R133&lt;&gt;"",OR(Kişisel!$C$1=Program!R135,AND(Program!R135="",Program!R$3=Kişisel!$C$1))),CONCATENATE(R$2,"-",Program!R133," "),"")</f>
        <v/>
      </c>
      <c r="S133" t="str">
        <f>IF(AND(Program!S133&lt;&gt;"",OR(Kişisel!$C$1=Program!S135,AND(Program!S135="",Program!S$3=Kişisel!$C$1))),CONCATENATE(S$2,"-",Program!S133," "),"")</f>
        <v/>
      </c>
      <c r="T133" t="str">
        <f>IF(AND(Program!T133&lt;&gt;"",OR(Kişisel!$C$1=Program!T135,AND(Program!T135="",Program!T$3=Kişisel!$C$1))),CONCATENATE(T$2,"-",Program!T133," "),"")</f>
        <v/>
      </c>
      <c r="U133" t="str">
        <f>IF(AND(Program!U133&lt;&gt;"",OR(Kişisel!$C$1=Program!U135,AND(Program!U135="",Program!U$3=Kişisel!$C$1))),CONCATENATE(U$2,"-",Program!U133," "),"")</f>
        <v/>
      </c>
      <c r="V133" t="str">
        <f>IF(AND(Program!V133&lt;&gt;"",OR(Kişisel!$C$1=Program!V135,AND(Program!V135="",Program!V$3=Kişisel!$C$1))),CONCATENATE(V$2,"-",Program!V133," "),"")</f>
        <v/>
      </c>
      <c r="W133" t="str">
        <f>IF(AND(Program!W133&lt;&gt;"",OR(Kişisel!$C$1=Program!W135,AND(Program!W135="",Program!W$3=Kişisel!$C$1))),CONCATENATE(W$2,"-",Program!W133," "),"")</f>
        <v/>
      </c>
      <c r="X133" t="str">
        <f>IF(AND(Program!X133&lt;&gt;"",OR(Kişisel!$C$1=Program!X135,AND(Program!X135="",Program!X$3=Kişisel!$C$1))),CONCATENATE(X$2,"-",Program!X133," "),"")</f>
        <v/>
      </c>
      <c r="Y133" t="str">
        <f>IF(AND(Program!Y133&lt;&gt;"",OR(Kişisel!$C$1=Program!Y135,AND(Program!Y135="",Program!Y$3=Kişisel!$C$1))),CONCATENATE(Y$2,"-",Program!Y133," "),"")</f>
        <v/>
      </c>
      <c r="Z133" t="str">
        <f>IF(AND(Program!Z133&lt;&gt;"",OR(Kişisel!$C$1=Program!Z135,AND(Program!Z135="",Program!Z$3=Kişisel!$C$1))),CONCATENATE(Z$2,"-",Program!Z133," "),"")</f>
        <v/>
      </c>
      <c r="AA133" t="str">
        <f>IF(AND(Program!AA133&lt;&gt;"",OR(Kişisel!$C$1=Program!AA135,AND(Program!AA135="",Program!AA$3=Kişisel!$C$1))),CONCATENATE(AA$2,"-",Program!AA133," "),"")</f>
        <v/>
      </c>
      <c r="AB133" t="str">
        <f>IF(AND(Program!AB133&lt;&gt;"",OR(Kişisel!$C$1=Program!AB135,AND(Program!AB135="",Program!AB$3=Kişisel!$C$1))),CONCATENATE(AB$2,"-",Program!AB133," "),"")</f>
        <v/>
      </c>
      <c r="AC133" t="str">
        <f>IF(AND(Program!AC133&lt;&gt;"",OR(Kişisel!$C$1=Program!AC135,AND(Program!AC135="",Program!AC$3=Kişisel!$C$1))),CONCATENATE(AC$2,"-",Program!AC133," "),"")</f>
        <v/>
      </c>
      <c r="AD133" t="str">
        <f>IF(AND(Program!AD133&lt;&gt;"",OR(Kişisel!$C$1=Program!AD135,AND(Program!AD135="",Program!AD$3=Kişisel!$C$1))),CONCATENATE(AD$2,"-",Program!AD133," "),"")</f>
        <v/>
      </c>
      <c r="AE133" t="str">
        <f>IF(AND(Program!AE133&lt;&gt;"",OR(Kişisel!$C$1=Program!AE135,AND(Program!AE135="",Program!AE$3=Kişisel!$C$1))),CONCATENATE(AE$2,"-",Program!AE133," "),"")</f>
        <v/>
      </c>
      <c r="AF133" t="str">
        <f>IF(AND(Program!AF133&lt;&gt;"",OR(Kişisel!$C$1=Program!AF135,AND(Program!AF135="",Program!AF$3=Kişisel!$C$1))),CONCATENATE(AF$2,"-",Program!AF133," "),"")</f>
        <v/>
      </c>
      <c r="AG133" t="str">
        <f>IF(AND(Program!AG133&lt;&gt;"",OR(Kişisel!$C$1=Program!AG135,AND(Program!AG135="",Program!AG$3=Kişisel!$C$1))),CONCATENATE(AG$2,"-",Program!AG133," "),"")</f>
        <v/>
      </c>
      <c r="AH133" t="str">
        <f>IF(AND(Program!AH133&lt;&gt;"",OR(Kişisel!$C$1=Program!AH135,AND(Program!AH135="",Program!AH$3=Kişisel!$C$1))),CONCATENATE(AH$2,"-",Program!AH133," "),"")</f>
        <v/>
      </c>
      <c r="AI133" t="str">
        <f>IF(AND(Program!AI133&lt;&gt;"",OR(Kişisel!$C$1=Program!AI135,AND(Program!AI135="",Program!AI$3=Kişisel!$C$1))),CONCATENATE(AI$2,"-",Program!AI133," "),"")</f>
        <v/>
      </c>
      <c r="AJ133" t="str">
        <f>IF(AND(Program!AJ133&lt;&gt;"",OR(Kişisel!$C$1=Program!AJ135,AND(Program!AJ135="",Program!AJ$3=Kişisel!$C$1))),CONCATENATE(AJ$2,"-",Program!AJ133," "),"")</f>
        <v/>
      </c>
      <c r="AK133" t="str">
        <f>IF(AND(Program!AK133&lt;&gt;"",OR(Kişisel!$C$1=Program!AK135,AND(Program!AK135="",Program!AK$3=Kişisel!$C$1))),CONCATENATE(AK$2,"-",Program!AK133," "),"")</f>
        <v/>
      </c>
      <c r="AL133" t="str">
        <f>IF(AND(Program!AL133&lt;&gt;"",OR(Kişisel!$C$1=Program!AL135,AND(Program!AL135="",Program!AL$3=Kişisel!$C$1))),CONCATENATE(AL$2,"-",Program!AL133," "),"")</f>
        <v/>
      </c>
      <c r="AM133" t="str">
        <f>IF(AND(Program!AM133&lt;&gt;"",OR(Kişisel!$C$1=Program!AM135,AND(Program!AM135="",Program!AM$3=Kişisel!$C$1))),CONCATENATE(AM$2,"-",Program!AM133," "),"")</f>
        <v/>
      </c>
      <c r="AN133" t="str">
        <f>IF(AND(Program!AN133&lt;&gt;"",OR(Kişisel!$C$1=Program!AN135,AND(Program!AN135="",Program!AN$3=Kişisel!$C$1))),CONCATENATE(AN$2,"-",Program!AN133," "),"")</f>
        <v/>
      </c>
      <c r="AO133" t="str">
        <f>IF(AND(Program!AO133&lt;&gt;"",OR(Kişisel!$C$1=Program!AO135,AND(Program!AO135="",Program!AO$3=Kişisel!$C$1))),CONCATENATE(AO$2,"-",Program!AO133," "),"")</f>
        <v/>
      </c>
      <c r="AP133" t="str">
        <f>IF(AND(Program!AP133&lt;&gt;"",OR(Kişisel!$C$1=Program!AP135,AND(Program!AP135="",Program!AP$3=Kişisel!$C$1))),CONCATENATE(AP$2,"-",Program!AP133," "),"")</f>
        <v/>
      </c>
      <c r="AQ133" t="str">
        <f>IF(AND(Program!AQ133&lt;&gt;"",OR(Kişisel!$C$1=Program!AQ135,AND(Program!AQ135="",Program!AQ$3=Kişisel!$C$1))),CONCATENATE(AQ$2,"-",Program!AQ133," "),"")</f>
        <v xml:space="preserve">GRA2-REKLAM GRAFİĞİ </v>
      </c>
      <c r="AR133" t="str">
        <f>IF(AND(Program!AR133&lt;&gt;"",OR(Kişisel!$C$1=Program!AR135,AND(Program!AR135="",Program!AR$3=Kişisel!$C$1))),CONCATENATE(AR$2,"-",Program!AR133," "),"")</f>
        <v/>
      </c>
      <c r="AS133" t="str">
        <f>IF(AND(Program!AS133&lt;&gt;"",OR(Kişisel!$C$1=Program!AS135,AND(Program!AS135="",Program!AS$3=Kişisel!$C$1))),CONCATENATE(AS$2,"-",Program!AS133," "),"")</f>
        <v/>
      </c>
      <c r="AT133" t="str">
        <f>IF(AND(Program!AT133&lt;&gt;"",OR(Kişisel!$C$1=Program!AT135,AND(Program!AT135="",Program!AT$3=Kişisel!$C$1))),CONCATENATE(AT$2,"-",Program!AT133," "),"")</f>
        <v/>
      </c>
      <c r="AU133" t="str">
        <f>IF(AND(Program!AU133&lt;&gt;"",OR(Kişisel!$C$1=Program!AU135,AND(Program!AU135="",Program!AU$3=Kişisel!$C$1))),CONCATENATE(AU$2,"-",Program!AU133," "),"")</f>
        <v/>
      </c>
      <c r="AV133" t="str">
        <f>IF(AND(Program!AV133&lt;&gt;"",OR(Kişisel!$C$1=Program!AV135,AND(Program!AV135="",Program!AV$3=Kişisel!$C$1))),CONCATENATE(AV$2,"-",Program!AV133," "),"")</f>
        <v/>
      </c>
      <c r="AW133" t="str">
        <f>IF(AND(Program!AW133&lt;&gt;"",OR(Kişisel!$C$1=Program!AW135,AND(Program!AW135="",Program!AW$3=Kişisel!$C$1))),CONCATENATE(AW$2,"-",Program!AW133," "),"")</f>
        <v/>
      </c>
      <c r="AX133" t="str">
        <f>IF(AND(Program!AX133&lt;&gt;"",OR(Kişisel!$C$1=Program!AX135,AND(Program!AX135="",Program!AX$3=Kişisel!$C$1))),CONCATENATE(AX$2,"-",Program!AX133," "),"")</f>
        <v/>
      </c>
      <c r="AY133" t="str">
        <f>IF(AND(Program!AY133&lt;&gt;"",OR(Kişisel!$C$1=Program!AY135,AND(Program!AY135="",Program!AY$3=Kişisel!$C$1))),CONCATENATE(AY$2,"-",Program!AY133," "),"")</f>
        <v/>
      </c>
      <c r="AZ133" t="str">
        <f>IF(AND(Program!AZ133&lt;&gt;"",OR(Kişisel!$C$1=Program!AZ135,AND(Program!AZ135="",Program!AZ$3=Kişisel!$C$1))),CONCATENATE(AZ$2,"-",Program!AZ133," "),"")</f>
        <v/>
      </c>
      <c r="BA133" t="str">
        <f>IF(AND(Program!BA133&lt;&gt;"",OR(Kişisel!$C$1=Program!BA135,AND(Program!BA135="",Program!BA$3=Kişisel!$C$1))),CONCATENATE(BA$2,"-",Program!BA133," "),"")</f>
        <v/>
      </c>
      <c r="BB133" t="str">
        <f>IF(AND(Program!BB133&lt;&gt;"",OR(Kişisel!$C$1=Program!BB135,AND(Program!BB135="",Program!BB$3=Kişisel!$C$1))),CONCATENATE(BB$2,"-",Program!BB133," "),"")</f>
        <v/>
      </c>
      <c r="BC133" t="str">
        <f>IF(AND(Program!BC133&lt;&gt;"",OR(Kişisel!$C$1=Program!BC135,AND(Program!BC135="",Program!BC$3=Kişisel!$C$1))),CONCATENATE(BC$2,"-",Program!BC133," "),"")</f>
        <v/>
      </c>
      <c r="BD133" t="str">
        <f>IF(AND(Program!BD133&lt;&gt;"",OR(Kişisel!$C$1=Program!BD135,AND(Program!BD135="",Program!BD$3=Kişisel!$C$1))),CONCATENATE(BD$2,"-",Program!BD133," "),"")</f>
        <v/>
      </c>
      <c r="BE133" t="str">
        <f>IF(AND(Program!BE133&lt;&gt;"",OR(Kişisel!$C$1=Program!BE135,AND(Program!BE135="",Program!BE$3=Kişisel!$C$1))),CONCATENATE(BE$2,"-",Program!BE133," "),"")</f>
        <v/>
      </c>
      <c r="BF133" t="str">
        <f t="shared" ref="BF133" si="191">CONCATENATE(D133,E133,F133,G133,H133,I133,J133,K133,L133,M133,N133,O133,P133,Q133,R133,S133,T133,U133,V133,W133,X133,Y133,Z133,AA133,AB133,AC133,AD133,AE133,AF133,AG133,AH133,AI133,AJ133,AK133,AL133,AM133,AN133,AO133,AP133,AQ133,)</f>
        <v xml:space="preserve">GRA2-REKLAM GRAFİĞİ </v>
      </c>
      <c r="BG133" t="str">
        <f t="shared" ref="BG133" si="192">CONCATENATE(AR133,AS133,AT133,AU133,AV133,AW133,AX133,AY133,AZ133,BA133,BB133,BC133,BD133,BE133)</f>
        <v/>
      </c>
    </row>
    <row r="134" spans="1:59">
      <c r="A134" s="394"/>
      <c r="B134" s="5"/>
      <c r="D134" s="29" t="str">
        <f>IF(D132&lt;&gt;"",IF(Program!D135&lt;&gt;"","("&amp;Program!D135&amp;")","("&amp;Program!D$3&amp;")"),"")</f>
        <v/>
      </c>
      <c r="E134" s="29" t="str">
        <f>IF(E132&lt;&gt;"",IF(Program!E135&lt;&gt;"","("&amp;Program!E135&amp;")","("&amp;Program!E$3&amp;")"),"")</f>
        <v/>
      </c>
      <c r="F134" s="29" t="str">
        <f>IF(F132&lt;&gt;"",IF(Program!F135&lt;&gt;"","("&amp;Program!F135&amp;")","("&amp;Program!F$3&amp;")"),"")</f>
        <v/>
      </c>
      <c r="G134" s="29" t="str">
        <f>IF(G132&lt;&gt;"",IF(Program!G135&lt;&gt;"","("&amp;Program!G135&amp;")","("&amp;Program!G$3&amp;")"),"")</f>
        <v/>
      </c>
      <c r="H134" s="29" t="str">
        <f>IF(H132&lt;&gt;"",IF(Program!H135&lt;&gt;"","("&amp;Program!H135&amp;")","("&amp;Program!H$3&amp;")"),"")</f>
        <v/>
      </c>
      <c r="I134" s="29" t="str">
        <f>IF(I132&lt;&gt;"",IF(Program!I135&lt;&gt;"","("&amp;Program!I135&amp;")","("&amp;Program!I$3&amp;")"),"")</f>
        <v/>
      </c>
      <c r="J134" s="29" t="str">
        <f>IF(J132&lt;&gt;"",IF(Program!J135&lt;&gt;"","("&amp;Program!J135&amp;")","("&amp;Program!J$3&amp;")"),"")</f>
        <v/>
      </c>
      <c r="K134" s="29" t="str">
        <f>IF(K132&lt;&gt;"",IF(Program!K135&lt;&gt;"","("&amp;Program!K135&amp;")","("&amp;Program!K$3&amp;")"),"")</f>
        <v/>
      </c>
      <c r="L134" s="29" t="str">
        <f>IF(L132&lt;&gt;"",IF(Program!L135&lt;&gt;"","("&amp;Program!L135&amp;")","("&amp;Program!L$3&amp;")"),"")</f>
        <v/>
      </c>
      <c r="M134" s="29" t="str">
        <f>IF(M132&lt;&gt;"",IF(Program!M135&lt;&gt;"","("&amp;Program!M135&amp;")","("&amp;Program!M$3&amp;")"),"")</f>
        <v/>
      </c>
      <c r="N134" s="29" t="str">
        <f>IF(N132&lt;&gt;"",IF(Program!N135&lt;&gt;"","("&amp;Program!N135&amp;")","("&amp;Program!N$3&amp;")"),"")</f>
        <v/>
      </c>
      <c r="O134" s="29" t="str">
        <f>IF(O132&lt;&gt;"",IF(Program!O135&lt;&gt;"","("&amp;Program!O135&amp;")","("&amp;Program!O$3&amp;")"),"")</f>
        <v/>
      </c>
      <c r="P134" s="29" t="str">
        <f>IF(P132&lt;&gt;"",IF(Program!P135&lt;&gt;"","("&amp;Program!P135&amp;")","("&amp;Program!P$3&amp;")"),"")</f>
        <v/>
      </c>
      <c r="Q134" s="29" t="str">
        <f>IF(Q132&lt;&gt;"",IF(Program!Q135&lt;&gt;"","("&amp;Program!Q135&amp;")","("&amp;Program!Q$3&amp;")"),"")</f>
        <v/>
      </c>
      <c r="R134" s="29" t="str">
        <f>IF(R132&lt;&gt;"",IF(Program!R135&lt;&gt;"","("&amp;Program!R135&amp;")","("&amp;Program!R$3&amp;")"),"")</f>
        <v/>
      </c>
      <c r="S134" s="29" t="str">
        <f>IF(S132&lt;&gt;"",IF(Program!S135&lt;&gt;"","("&amp;Program!S135&amp;")","("&amp;Program!S$3&amp;")"),"")</f>
        <v/>
      </c>
      <c r="T134" s="29" t="str">
        <f>IF(T132&lt;&gt;"",IF(Program!T135&lt;&gt;"","("&amp;Program!T135&amp;")","("&amp;Program!T$3&amp;")"),"")</f>
        <v/>
      </c>
      <c r="U134" s="29" t="str">
        <f>IF(U132&lt;&gt;"",IF(Program!U135&lt;&gt;"","("&amp;Program!U135&amp;")","("&amp;Program!U$3&amp;")"),"")</f>
        <v/>
      </c>
      <c r="V134" s="29" t="str">
        <f>IF(V132&lt;&gt;"",IF(Program!V135&lt;&gt;"","("&amp;Program!V135&amp;")","("&amp;Program!V$3&amp;")"),"")</f>
        <v/>
      </c>
      <c r="W134" s="29" t="str">
        <f>IF(W132&lt;&gt;"",IF(Program!W135&lt;&gt;"","("&amp;Program!W135&amp;")","("&amp;Program!W$3&amp;")"),"")</f>
        <v/>
      </c>
      <c r="X134" s="29" t="str">
        <f>IF(X132&lt;&gt;"",IF(Program!X135&lt;&gt;"","("&amp;Program!X135&amp;")","("&amp;Program!X$3&amp;")"),"")</f>
        <v/>
      </c>
      <c r="Y134" s="29" t="str">
        <f>IF(Y132&lt;&gt;"",IF(Program!Y135&lt;&gt;"","("&amp;Program!Y135&amp;")","("&amp;Program!Y$3&amp;")"),"")</f>
        <v/>
      </c>
      <c r="Z134" s="29" t="str">
        <f>IF(Z132&lt;&gt;"",IF(Program!Z135&lt;&gt;"","("&amp;Program!Z135&amp;")","("&amp;Program!Z$3&amp;")"),"")</f>
        <v/>
      </c>
      <c r="AA134" s="29" t="str">
        <f>IF(AA132&lt;&gt;"",IF(Program!AA135&lt;&gt;"","("&amp;Program!AA135&amp;")","("&amp;Program!AA$3&amp;")"),"")</f>
        <v/>
      </c>
      <c r="AB134" s="29" t="str">
        <f>IF(AB132&lt;&gt;"",IF(Program!AB135&lt;&gt;"","("&amp;Program!AB135&amp;")","("&amp;Program!AB$3&amp;")"),"")</f>
        <v/>
      </c>
      <c r="AC134" s="29" t="str">
        <f>IF(AC132&lt;&gt;"",IF(Program!AC135&lt;&gt;"","("&amp;Program!AC135&amp;")","("&amp;Program!AC$3&amp;")"),"")</f>
        <v/>
      </c>
      <c r="AD134" s="29" t="str">
        <f>IF(AD132&lt;&gt;"",IF(Program!AD135&lt;&gt;"","("&amp;Program!AD135&amp;")","("&amp;Program!AD$3&amp;")"),"")</f>
        <v/>
      </c>
      <c r="AE134" s="29" t="str">
        <f>IF(AE132&lt;&gt;"",IF(Program!AE135&lt;&gt;"","("&amp;Program!AE135&amp;")","("&amp;Program!AE$3&amp;")"),"")</f>
        <v/>
      </c>
      <c r="AF134" s="29" t="str">
        <f>IF(AF132&lt;&gt;"",IF(Program!AF135&lt;&gt;"","("&amp;Program!AF135&amp;")","("&amp;Program!AF$3&amp;")"),"")</f>
        <v/>
      </c>
      <c r="AG134" s="29" t="str">
        <f>IF(AG132&lt;&gt;"",IF(Program!AG135&lt;&gt;"","("&amp;Program!AG135&amp;")","("&amp;Program!AG$3&amp;")"),"")</f>
        <v/>
      </c>
      <c r="AH134" s="29" t="str">
        <f>IF(AH132&lt;&gt;"",IF(Program!AH135&lt;&gt;"","("&amp;Program!AH135&amp;")","("&amp;Program!AH$3&amp;")"),"")</f>
        <v/>
      </c>
      <c r="AI134" s="29" t="str">
        <f>IF(AI132&lt;&gt;"",IF(Program!AI135&lt;&gt;"","("&amp;Program!AI135&amp;")","("&amp;Program!AI$3&amp;")"),"")</f>
        <v/>
      </c>
      <c r="AJ134" s="29" t="str">
        <f>IF(AJ132&lt;&gt;"",IF(Program!AJ135&lt;&gt;"","("&amp;Program!AJ135&amp;")","("&amp;Program!AJ$3&amp;")"),"")</f>
        <v/>
      </c>
      <c r="AK134" s="29" t="str">
        <f>IF(AK132&lt;&gt;"",IF(Program!AK135&lt;&gt;"","("&amp;Program!AK135&amp;")","("&amp;Program!AK$3&amp;")"),"")</f>
        <v/>
      </c>
      <c r="AL134" s="29" t="str">
        <f>IF(AL132&lt;&gt;"",IF(Program!AL135&lt;&gt;"","("&amp;Program!AL135&amp;")","("&amp;Program!AL$3&amp;")"),"")</f>
        <v/>
      </c>
      <c r="AM134" s="29" t="str">
        <f>IF(AM132&lt;&gt;"",IF(Program!AM135&lt;&gt;"","("&amp;Program!AM135&amp;")","("&amp;Program!AM$3&amp;")"),"")</f>
        <v/>
      </c>
      <c r="AN134" s="29" t="str">
        <f>IF(AN132&lt;&gt;"",IF(Program!AN135&lt;&gt;"","("&amp;Program!AN135&amp;")","("&amp;Program!AN$3&amp;")"),"")</f>
        <v/>
      </c>
      <c r="AO134" s="29" t="str">
        <f>IF(AO132&lt;&gt;"",IF(Program!AO135&lt;&gt;"","("&amp;Program!AO135&amp;")","("&amp;Program!AO$3&amp;")"),"")</f>
        <v/>
      </c>
      <c r="AP134" s="29" t="str">
        <f>IF(AP132&lt;&gt;"",IF(Program!AP135&lt;&gt;"","("&amp;Program!AP135&amp;")","("&amp;Program!AP$3&amp;")"),"")</f>
        <v/>
      </c>
      <c r="AQ134" s="29" t="str">
        <f>IF(AQ132&lt;&gt;"",IF(Program!AQ135&lt;&gt;"","("&amp;Program!AQ135&amp;")","("&amp;Program!AQ$3&amp;")"),"")</f>
        <v/>
      </c>
      <c r="AR134" s="29" t="str">
        <f>IF(AR132&lt;&gt;"",IF(Program!AR135&lt;&gt;"","("&amp;Program!AR135&amp;")","("&amp;Program!AR$3&amp;")"),"")</f>
        <v/>
      </c>
      <c r="AS134" s="29" t="str">
        <f>IF(AS132&lt;&gt;"",IF(Program!AS135&lt;&gt;"","("&amp;Program!AS135&amp;")","("&amp;Program!AS$3&amp;")"),"")</f>
        <v/>
      </c>
      <c r="AT134" s="29" t="str">
        <f>IF(AT132&lt;&gt;"",IF(Program!AT135&lt;&gt;"","("&amp;Program!AT135&amp;")","("&amp;Program!AT$3&amp;")"),"")</f>
        <v/>
      </c>
      <c r="AU134" s="29" t="str">
        <f>IF(AU132&lt;&gt;"",IF(Program!AU135&lt;&gt;"","("&amp;Program!AU135&amp;")","("&amp;Program!AU$3&amp;")"),"")</f>
        <v/>
      </c>
      <c r="AV134" s="29" t="str">
        <f>IF(AV132&lt;&gt;"",IF(Program!AV135&lt;&gt;"","("&amp;Program!AV135&amp;")","("&amp;Program!AV$3&amp;")"),"")</f>
        <v/>
      </c>
      <c r="AW134" s="29" t="str">
        <f>IF(AW132&lt;&gt;"",IF(Program!AW135&lt;&gt;"","("&amp;Program!AW135&amp;")","("&amp;Program!AW$3&amp;")"),"")</f>
        <v/>
      </c>
      <c r="AX134" s="29" t="str">
        <f>IF(AX132&lt;&gt;"",IF(Program!AX135&lt;&gt;"","("&amp;Program!AX135&amp;")","("&amp;Program!AX$3&amp;")"),"")</f>
        <v/>
      </c>
      <c r="AY134" s="29" t="str">
        <f>IF(AY132&lt;&gt;"",IF(Program!AY135&lt;&gt;"","("&amp;Program!AY135&amp;")","("&amp;Program!AY$3&amp;")"),"")</f>
        <v/>
      </c>
      <c r="AZ134" s="29" t="str">
        <f>IF(AZ132&lt;&gt;"",IF(Program!AZ135&lt;&gt;"","("&amp;Program!AZ135&amp;")","("&amp;Program!AZ$3&amp;")"),"")</f>
        <v/>
      </c>
      <c r="BA134" s="29" t="str">
        <f>IF(BA132&lt;&gt;"",IF(Program!BA135&lt;&gt;"","("&amp;Program!BA135&amp;")","("&amp;Program!BA$3&amp;")"),"")</f>
        <v/>
      </c>
      <c r="BB134" s="29" t="str">
        <f>IF(BB132&lt;&gt;"",IF(Program!BB135&lt;&gt;"","("&amp;Program!BB135&amp;")","("&amp;Program!BB$3&amp;")"),"")</f>
        <v/>
      </c>
      <c r="BC134" s="29" t="str">
        <f>IF(BC132&lt;&gt;"",IF(Program!BC135&lt;&gt;"","("&amp;Program!BC135&amp;")","("&amp;Program!BC$3&amp;")"),"")</f>
        <v/>
      </c>
      <c r="BD134" s="29" t="str">
        <f>IF(BD132&lt;&gt;"",IF(Program!BD135&lt;&gt;"","("&amp;Program!BD135&amp;")","("&amp;Program!BD$3&amp;")"),"")</f>
        <v/>
      </c>
      <c r="BE134" s="29" t="str">
        <f>IF(BE132&lt;&gt;"",IF(Program!BE135&lt;&gt;"","("&amp;Program!BE135&amp;")","("&amp;Program!BE$3&amp;")"),"")</f>
        <v/>
      </c>
    </row>
    <row r="135" spans="1:59">
      <c r="A135" s="394"/>
      <c r="B135" s="5">
        <v>0.375</v>
      </c>
      <c r="C135" s="6" t="str">
        <f t="shared" ref="C135:C179" si="193">CONCATENATE(BF135,BG135)</f>
        <v/>
      </c>
      <c r="D135" s="9" t="str">
        <f>IF(IFERROR(SEARCH(Kişisel!$A$1,Program!D137),FALSE),D$2&amp;"-"&amp;Program!D136&amp;"/ ","")</f>
        <v/>
      </c>
      <c r="E135" s="9" t="str">
        <f>IF(IFERROR(SEARCH(Kişisel!$A$1,Program!E137),FALSE),E$2&amp;"-"&amp;Program!E136&amp;"/ ","")</f>
        <v/>
      </c>
      <c r="F135" s="9" t="str">
        <f>IF(IFERROR(SEARCH(Kişisel!$A$1,Program!F137),FALSE),F$2&amp;"-"&amp;Program!F136&amp;"/ ","")</f>
        <v/>
      </c>
      <c r="G135" s="9" t="str">
        <f>IF(IFERROR(SEARCH(Kişisel!$A$1,Program!G137),FALSE),G$2&amp;"-"&amp;Program!G136&amp;"/ ","")</f>
        <v/>
      </c>
      <c r="H135" s="9" t="str">
        <f>IF(IFERROR(SEARCH(Kişisel!$A$1,Program!H137),FALSE),H$2&amp;"-"&amp;Program!H136&amp;"/ ","")</f>
        <v/>
      </c>
      <c r="I135" s="9" t="str">
        <f>IF(IFERROR(SEARCH(Kişisel!$A$1,Program!I137),FALSE),I$2&amp;"-"&amp;Program!I136&amp;"/ ","")</f>
        <v/>
      </c>
      <c r="J135" s="9" t="str">
        <f>IF(IFERROR(SEARCH(Kişisel!$A$1,Program!J137),FALSE),J$2&amp;"-"&amp;Program!J136&amp;"/ ","")</f>
        <v/>
      </c>
      <c r="K135" s="9" t="str">
        <f>IF(IFERROR(SEARCH(Kişisel!$A$1,Program!K137),FALSE),K$2&amp;"-"&amp;Program!K136&amp;"/ ","")</f>
        <v/>
      </c>
      <c r="L135" s="9" t="str">
        <f>IF(IFERROR(SEARCH(Kişisel!$A$1,Program!L137),FALSE),L$2&amp;"-"&amp;Program!L136&amp;"/ ","")</f>
        <v/>
      </c>
      <c r="M135" s="9" t="str">
        <f>IF(IFERROR(SEARCH(Kişisel!$A$1,Program!M137),FALSE),M$2&amp;"-"&amp;Program!M136&amp;"/ ","")</f>
        <v/>
      </c>
      <c r="N135" s="9" t="str">
        <f>IF(IFERROR(SEARCH(Kişisel!$A$1,Program!N137),FALSE),N$2&amp;"-"&amp;Program!N136&amp;"/ ","")</f>
        <v/>
      </c>
      <c r="O135" s="9" t="str">
        <f>IF(IFERROR(SEARCH(Kişisel!$A$1,Program!O137),FALSE),O$2&amp;"-"&amp;Program!O136&amp;"/ ","")</f>
        <v/>
      </c>
      <c r="P135" s="9" t="str">
        <f>IF(IFERROR(SEARCH(Kişisel!$A$1,Program!P137),FALSE),P$2&amp;"-"&amp;Program!P136&amp;"/ ","")</f>
        <v/>
      </c>
      <c r="Q135" s="9" t="str">
        <f>IF(IFERROR(SEARCH(Kişisel!$A$1,Program!Q137),FALSE),Q$2&amp;"-"&amp;Program!Q136&amp;"/ ","")</f>
        <v/>
      </c>
      <c r="R135" s="9" t="str">
        <f>IF(IFERROR(SEARCH(Kişisel!$A$1,Program!R137),FALSE),R$2&amp;"-"&amp;Program!R136&amp;"/ ","")</f>
        <v/>
      </c>
      <c r="S135" s="9" t="str">
        <f>IF(IFERROR(SEARCH(Kişisel!$A$1,Program!S137),FALSE),S$2&amp;"-"&amp;Program!S136&amp;"/ ","")</f>
        <v/>
      </c>
      <c r="T135" s="9" t="str">
        <f>IF(IFERROR(SEARCH(Kişisel!$A$1,Program!T137),FALSE),T$2&amp;"-"&amp;Program!T136&amp;"/ ","")</f>
        <v/>
      </c>
      <c r="U135" s="9" t="str">
        <f>IF(IFERROR(SEARCH(Kişisel!$A$1,Program!U137),FALSE),U$2&amp;"-"&amp;Program!U136&amp;"/ ","")</f>
        <v/>
      </c>
      <c r="V135" s="9" t="str">
        <f>IF(IFERROR(SEARCH(Kişisel!$A$1,Program!V137),FALSE),V$2&amp;"-"&amp;Program!V136&amp;"/ ","")</f>
        <v/>
      </c>
      <c r="W135" s="9" t="str">
        <f>IF(IFERROR(SEARCH(Kişisel!$A$1,Program!W137),FALSE),W$2&amp;"-"&amp;Program!W136&amp;"/ ","")</f>
        <v/>
      </c>
      <c r="X135" s="9" t="str">
        <f>IF(IFERROR(SEARCH(Kişisel!$A$1,Program!X137),FALSE),X$2&amp;"-"&amp;Program!X136&amp;"/ ","")</f>
        <v/>
      </c>
      <c r="Y135" s="9" t="str">
        <f>IF(IFERROR(SEARCH(Kişisel!$A$1,Program!Y137),FALSE),Y$2&amp;"-"&amp;Program!Y136&amp;"/ ","")</f>
        <v/>
      </c>
      <c r="Z135" s="9" t="str">
        <f>IF(IFERROR(SEARCH(Kişisel!$A$1,Program!Z137),FALSE),Z$2&amp;"-"&amp;Program!Z136&amp;"/ ","")</f>
        <v/>
      </c>
      <c r="AA135" s="9" t="str">
        <f>IF(IFERROR(SEARCH(Kişisel!$A$1,Program!AA137),FALSE),AA$2&amp;"-"&amp;Program!AA136&amp;"/ ","")</f>
        <v/>
      </c>
      <c r="AB135" s="9" t="str">
        <f>IF(IFERROR(SEARCH(Kişisel!$A$1,Program!AB137),FALSE),AB$2&amp;"-"&amp;Program!AB136&amp;"/ ","")</f>
        <v/>
      </c>
      <c r="AC135" s="9" t="str">
        <f>IF(IFERROR(SEARCH(Kişisel!$A$1,Program!AC137),FALSE),AC$2&amp;"-"&amp;Program!AC136&amp;"/ ","")</f>
        <v/>
      </c>
      <c r="AD135" s="9" t="str">
        <f>IF(IFERROR(SEARCH(Kişisel!$A$1,Program!AD137),FALSE),AD$2&amp;"-"&amp;Program!AD136&amp;"/ ","")</f>
        <v/>
      </c>
      <c r="AE135" s="9" t="str">
        <f>IF(IFERROR(SEARCH(Kişisel!$A$1,Program!AE137),FALSE),AE$2&amp;"-"&amp;Program!AE136&amp;"/ ","")</f>
        <v/>
      </c>
      <c r="AF135" s="9" t="str">
        <f>IF(IFERROR(SEARCH(Kişisel!$A$1,Program!AF137),FALSE),AF$2&amp;"-"&amp;Program!AF136&amp;"/ ","")</f>
        <v/>
      </c>
      <c r="AG135" s="9" t="str">
        <f>IF(IFERROR(SEARCH(Kişisel!$A$1,Program!AG137),FALSE),AG$2&amp;"-"&amp;Program!AG136&amp;"/ ","")</f>
        <v/>
      </c>
      <c r="AH135" s="9" t="str">
        <f>IF(IFERROR(SEARCH(Kişisel!$A$1,Program!AH137),FALSE),AH$2&amp;"-"&amp;Program!AH136&amp;"/ ","")</f>
        <v/>
      </c>
      <c r="AI135" s="9" t="str">
        <f>IF(IFERROR(SEARCH(Kişisel!$A$1,Program!AI137),FALSE),AI$2&amp;"-"&amp;Program!AI136&amp;"/ ","")</f>
        <v/>
      </c>
      <c r="AJ135" s="9" t="str">
        <f>IF(IFERROR(SEARCH(Kişisel!$A$1,Program!AJ137),FALSE),AJ$2&amp;"-"&amp;Program!AJ136&amp;"/ ","")</f>
        <v/>
      </c>
      <c r="AK135" s="9" t="str">
        <f>IF(IFERROR(SEARCH(Kişisel!$A$1,Program!AK137),FALSE),AK$2&amp;"-"&amp;Program!AK136&amp;"/ ","")</f>
        <v/>
      </c>
      <c r="AL135" s="9" t="str">
        <f>IF(IFERROR(SEARCH(Kişisel!$A$1,Program!AL137),FALSE),AL$2&amp;"-"&amp;Program!AL136&amp;"/ ","")</f>
        <v/>
      </c>
      <c r="AM135" s="9" t="str">
        <f>IF(IFERROR(SEARCH(Kişisel!$A$1,Program!AM137),FALSE),AM$2&amp;"-"&amp;Program!AM136&amp;"/ ","")</f>
        <v/>
      </c>
      <c r="AN135" s="9" t="str">
        <f>IF(IFERROR(SEARCH(Kişisel!$A$1,Program!AN137),FALSE),AN$2&amp;"-"&amp;Program!AN136&amp;"/ ","")</f>
        <v/>
      </c>
      <c r="AO135" s="9" t="str">
        <f>IF(IFERROR(SEARCH(Kişisel!$A$1,Program!AO137),FALSE),AO$2&amp;"-"&amp;Program!AO136&amp;"/ ","")</f>
        <v/>
      </c>
      <c r="AP135" s="9" t="str">
        <f>IF(IFERROR(SEARCH(Kişisel!$A$1,Program!AP137),FALSE),AP$2&amp;"-"&amp;Program!AP136&amp;"/ ","")</f>
        <v/>
      </c>
      <c r="AQ135" s="9" t="str">
        <f>IF(IFERROR(SEARCH(Kişisel!$A$1,Program!AQ137),FALSE),AQ$2&amp;"-"&amp;Program!AQ136&amp;"/ ","")</f>
        <v/>
      </c>
      <c r="AR135" s="9" t="str">
        <f>IF(IFERROR(SEARCH(Kişisel!$A$1,Program!AR137),FALSE),AR$2&amp;"-"&amp;Program!AR136&amp;"/ ","")</f>
        <v/>
      </c>
      <c r="AS135" s="9" t="str">
        <f>IF(IFERROR(SEARCH(Kişisel!$A$1,Program!AS137),FALSE),AS$2&amp;"-"&amp;Program!AS136&amp;"/ ","")</f>
        <v/>
      </c>
      <c r="AT135" s="9" t="str">
        <f>IF(IFERROR(SEARCH(Kişisel!$A$1,Program!AT137),FALSE),AT$2&amp;"-"&amp;Program!AT136&amp;"/ ","")</f>
        <v/>
      </c>
      <c r="AU135" s="9" t="str">
        <f>IF(IFERROR(SEARCH(Kişisel!$A$1,Program!AU137),FALSE),AU$2&amp;"-"&amp;Program!AU136&amp;"/ ","")</f>
        <v/>
      </c>
      <c r="AV135" s="9" t="str">
        <f>IF(IFERROR(SEARCH(Kişisel!$A$1,Program!AV137),FALSE),AV$2&amp;"-"&amp;Program!AV136&amp;"/ ","")</f>
        <v/>
      </c>
      <c r="AW135" s="9" t="str">
        <f>IF(IFERROR(SEARCH(Kişisel!$A$1,Program!AW137),FALSE),AW$2&amp;"-"&amp;Program!AW136&amp;"/ ","")</f>
        <v/>
      </c>
      <c r="AX135" s="9" t="str">
        <f>IF(IFERROR(SEARCH(Kişisel!$A$1,Program!AX137),FALSE),AX$2&amp;"-"&amp;Program!AX136&amp;"/ ","")</f>
        <v/>
      </c>
      <c r="AY135" s="9" t="str">
        <f>IF(IFERROR(SEARCH(Kişisel!$A$1,Program!AY137),FALSE),AY$2&amp;"-"&amp;Program!AY136&amp;"/ ","")</f>
        <v/>
      </c>
      <c r="AZ135" s="9" t="str">
        <f>IF(IFERROR(SEARCH(Kişisel!$A$1,Program!AZ137),FALSE),AZ$2&amp;"-"&amp;Program!AZ136&amp;"/ ","")</f>
        <v/>
      </c>
      <c r="BA135" s="9" t="str">
        <f>IF(IFERROR(SEARCH(Kişisel!$A$1,Program!BA137),FALSE),BA$2&amp;"-"&amp;Program!BA136&amp;"/ ","")</f>
        <v/>
      </c>
      <c r="BB135" s="9" t="str">
        <f>IF(IFERROR(SEARCH(Kişisel!$A$1,Program!BB137),FALSE),BB$2&amp;"-"&amp;Program!BB136&amp;"/ ","")</f>
        <v/>
      </c>
      <c r="BC135" s="9" t="str">
        <f>IF(IFERROR(SEARCH(Kişisel!$A$1,Program!BC137),FALSE),BC$2&amp;"-"&amp;Program!BC136&amp;"/ ","")</f>
        <v/>
      </c>
      <c r="BD135" s="9" t="str">
        <f>IF(IFERROR(SEARCH(Kişisel!$A$1,Program!BD137),FALSE),BD$2&amp;"-"&amp;Program!BD136&amp;"/ ","")</f>
        <v/>
      </c>
      <c r="BE135" s="9" t="str">
        <f>IF(IFERROR(SEARCH(Kişisel!$A$1,Program!BE137),FALSE),BE$2&amp;"-"&amp;Program!BE136&amp;"/ ","")</f>
        <v/>
      </c>
      <c r="BF135" t="str">
        <f t="shared" ref="BF135" si="194">CONCATENATE(D135,D137,E135,E137,F135,F137,G135,G137,H135,H137,I135,I137,J135,J137,K135,K137,L135,L137,M135,M137,N135,N137,O135,O137,P135,P137,Q135,Q137,R135,R137,S135,S137,T135,T137,U135,U137,V135,V137,W135,W137,X135,X137,Y135,Y137,Z135,Z137,AA135,AA137,AB135,AB137,AC135,AC137,AD135,AD137,AE135,AE137,AF135,AF137,AG135,AG137,AH135,AH137,AI135,AI137,AJ135,AJ137,AK135,AK137,AL135,AL137,AM135,AM137,AN135,AN137,AO135,AO137,AP135,AP137,AQ135,AQ137)</f>
        <v/>
      </c>
      <c r="BG135" t="str">
        <f t="shared" ref="BG135" si="195">CONCATENATE(AR135,AR137,AS135,AS137,AT135,AT137,AU135,AU137,AV135,AV137,AW135,AW137,AX135,AX137,AY135,AY137,AZ135,AZ137,BA135,BA137,BB135,BB137,BC135,BC137,BD135,BD137,BE135,BE137)</f>
        <v/>
      </c>
    </row>
    <row r="136" spans="1:59">
      <c r="A136" s="394"/>
      <c r="B136" s="5"/>
      <c r="C136" s="6" t="str">
        <f t="shared" si="193"/>
        <v xml:space="preserve">GRA2-REKLAM GRAFİĞİ </v>
      </c>
      <c r="D136" t="str">
        <f>IF(AND(Program!D136&lt;&gt;"",OR(Kişisel!$C$1=Program!D138,AND(Program!D138="",Program!D$3=Kişisel!$C$1))),CONCATENATE(D$2,"-",Program!D136," "),"")</f>
        <v/>
      </c>
      <c r="E136" t="str">
        <f>IF(AND(Program!E136&lt;&gt;"",OR(Kişisel!$C$1=Program!E138,AND(Program!E138="",Program!E$3=Kişisel!$C$1))),CONCATENATE(E$2,"-",Program!E136," "),"")</f>
        <v/>
      </c>
      <c r="F136" t="str">
        <f>IF(AND(Program!F136&lt;&gt;"",OR(Kişisel!$C$1=Program!F138,AND(Program!F138="",Program!F$3=Kişisel!$C$1))),CONCATENATE(F$2,"-",Program!F136," "),"")</f>
        <v/>
      </c>
      <c r="G136" t="str">
        <f>IF(AND(Program!G136&lt;&gt;"",OR(Kişisel!$C$1=Program!G138,AND(Program!G138="",Program!G$3=Kişisel!$C$1))),CONCATENATE(G$2,"-",Program!G136," "),"")</f>
        <v/>
      </c>
      <c r="H136" t="str">
        <f>IF(AND(Program!H136&lt;&gt;"",OR(Kişisel!$C$1=Program!H138,AND(Program!H138="",Program!H$3=Kişisel!$C$1))),CONCATENATE(H$2,"-",Program!H136," "),"")</f>
        <v/>
      </c>
      <c r="I136" t="str">
        <f>IF(AND(Program!I136&lt;&gt;"",OR(Kişisel!$C$1=Program!I138,AND(Program!I138="",Program!I$3=Kişisel!$C$1))),CONCATENATE(I$2,"-",Program!I136," "),"")</f>
        <v/>
      </c>
      <c r="J136" t="str">
        <f>IF(AND(Program!J136&lt;&gt;"",OR(Kişisel!$C$1=Program!J138,AND(Program!J138="",Program!J$3=Kişisel!$C$1))),CONCATENATE(J$2,"-",Program!J136," "),"")</f>
        <v/>
      </c>
      <c r="K136" t="str">
        <f>IF(AND(Program!K136&lt;&gt;"",OR(Kişisel!$C$1=Program!K138,AND(Program!K138="",Program!K$3=Kişisel!$C$1))),CONCATENATE(K$2,"-",Program!K136," "),"")</f>
        <v/>
      </c>
      <c r="L136" t="str">
        <f>IF(AND(Program!L136&lt;&gt;"",OR(Kişisel!$C$1=Program!L138,AND(Program!L138="",Program!L$3=Kişisel!$C$1))),CONCATENATE(L$2,"-",Program!L136," "),"")</f>
        <v/>
      </c>
      <c r="M136" t="str">
        <f>IF(AND(Program!M136&lt;&gt;"",OR(Kişisel!$C$1=Program!M138,AND(Program!M138="",Program!M$3=Kişisel!$C$1))),CONCATENATE(M$2,"-",Program!M136," "),"")</f>
        <v/>
      </c>
      <c r="N136" t="str">
        <f>IF(AND(Program!N136&lt;&gt;"",OR(Kişisel!$C$1=Program!N138,AND(Program!N138="",Program!N$3=Kişisel!$C$1))),CONCATENATE(N$2,"-",Program!N136," "),"")</f>
        <v/>
      </c>
      <c r="O136" t="str">
        <f>IF(AND(Program!O136&lt;&gt;"",OR(Kişisel!$C$1=Program!O138,AND(Program!O138="",Program!O$3=Kişisel!$C$1))),CONCATENATE(O$2,"-",Program!O136," "),"")</f>
        <v/>
      </c>
      <c r="P136" t="str">
        <f>IF(AND(Program!P136&lt;&gt;"",OR(Kişisel!$C$1=Program!P138,AND(Program!P138="",Program!P$3=Kişisel!$C$1))),CONCATENATE(P$2,"-",Program!P136," "),"")</f>
        <v/>
      </c>
      <c r="Q136" t="str">
        <f>IF(AND(Program!Q136&lt;&gt;"",OR(Kişisel!$C$1=Program!Q138,AND(Program!Q138="",Program!Q$3=Kişisel!$C$1))),CONCATENATE(Q$2,"-",Program!Q136," "),"")</f>
        <v/>
      </c>
      <c r="R136" t="str">
        <f>IF(AND(Program!R136&lt;&gt;"",OR(Kişisel!$C$1=Program!R138,AND(Program!R138="",Program!R$3=Kişisel!$C$1))),CONCATENATE(R$2,"-",Program!R136," "),"")</f>
        <v/>
      </c>
      <c r="S136" t="str">
        <f>IF(AND(Program!S136&lt;&gt;"",OR(Kişisel!$C$1=Program!S138,AND(Program!S138="",Program!S$3=Kişisel!$C$1))),CONCATENATE(S$2,"-",Program!S136," "),"")</f>
        <v/>
      </c>
      <c r="T136" t="str">
        <f>IF(AND(Program!T136&lt;&gt;"",OR(Kişisel!$C$1=Program!T138,AND(Program!T138="",Program!T$3=Kişisel!$C$1))),CONCATENATE(T$2,"-",Program!T136," "),"")</f>
        <v/>
      </c>
      <c r="U136" t="str">
        <f>IF(AND(Program!U136&lt;&gt;"",OR(Kişisel!$C$1=Program!U138,AND(Program!U138="",Program!U$3=Kişisel!$C$1))),CONCATENATE(U$2,"-",Program!U136," "),"")</f>
        <v/>
      </c>
      <c r="V136" t="str">
        <f>IF(AND(Program!V136&lt;&gt;"",OR(Kişisel!$C$1=Program!V138,AND(Program!V138="",Program!V$3=Kişisel!$C$1))),CONCATENATE(V$2,"-",Program!V136," "),"")</f>
        <v/>
      </c>
      <c r="W136" t="str">
        <f>IF(AND(Program!W136&lt;&gt;"",OR(Kişisel!$C$1=Program!W138,AND(Program!W138="",Program!W$3=Kişisel!$C$1))),CONCATENATE(W$2,"-",Program!W136," "),"")</f>
        <v/>
      </c>
      <c r="X136" t="str">
        <f>IF(AND(Program!X136&lt;&gt;"",OR(Kişisel!$C$1=Program!X138,AND(Program!X138="",Program!X$3=Kişisel!$C$1))),CONCATENATE(X$2,"-",Program!X136," "),"")</f>
        <v/>
      </c>
      <c r="Y136" t="str">
        <f>IF(AND(Program!Y136&lt;&gt;"",OR(Kişisel!$C$1=Program!Y138,AND(Program!Y138="",Program!Y$3=Kişisel!$C$1))),CONCATENATE(Y$2,"-",Program!Y136," "),"")</f>
        <v/>
      </c>
      <c r="Z136" t="str">
        <f>IF(AND(Program!Z136&lt;&gt;"",OR(Kişisel!$C$1=Program!Z138,AND(Program!Z138="",Program!Z$3=Kişisel!$C$1))),CONCATENATE(Z$2,"-",Program!Z136," "),"")</f>
        <v/>
      </c>
      <c r="AA136" t="str">
        <f>IF(AND(Program!AA136&lt;&gt;"",OR(Kişisel!$C$1=Program!AA138,AND(Program!AA138="",Program!AA$3=Kişisel!$C$1))),CONCATENATE(AA$2,"-",Program!AA136," "),"")</f>
        <v/>
      </c>
      <c r="AB136" t="str">
        <f>IF(AND(Program!AB136&lt;&gt;"",OR(Kişisel!$C$1=Program!AB138,AND(Program!AB138="",Program!AB$3=Kişisel!$C$1))),CONCATENATE(AB$2,"-",Program!AB136," "),"")</f>
        <v/>
      </c>
      <c r="AC136" t="str">
        <f>IF(AND(Program!AC136&lt;&gt;"",OR(Kişisel!$C$1=Program!AC138,AND(Program!AC138="",Program!AC$3=Kişisel!$C$1))),CONCATENATE(AC$2,"-",Program!AC136," "),"")</f>
        <v/>
      </c>
      <c r="AD136" t="str">
        <f>IF(AND(Program!AD136&lt;&gt;"",OR(Kişisel!$C$1=Program!AD138,AND(Program!AD138="",Program!AD$3=Kişisel!$C$1))),CONCATENATE(AD$2,"-",Program!AD136," "),"")</f>
        <v/>
      </c>
      <c r="AE136" t="str">
        <f>IF(AND(Program!AE136&lt;&gt;"",OR(Kişisel!$C$1=Program!AE138,AND(Program!AE138="",Program!AE$3=Kişisel!$C$1))),CONCATENATE(AE$2,"-",Program!AE136," "),"")</f>
        <v/>
      </c>
      <c r="AF136" t="str">
        <f>IF(AND(Program!AF136&lt;&gt;"",OR(Kişisel!$C$1=Program!AF138,AND(Program!AF138="",Program!AF$3=Kişisel!$C$1))),CONCATENATE(AF$2,"-",Program!AF136," "),"")</f>
        <v/>
      </c>
      <c r="AG136" t="str">
        <f>IF(AND(Program!AG136&lt;&gt;"",OR(Kişisel!$C$1=Program!AG138,AND(Program!AG138="",Program!AG$3=Kişisel!$C$1))),CONCATENATE(AG$2,"-",Program!AG136," "),"")</f>
        <v/>
      </c>
      <c r="AH136" t="str">
        <f>IF(AND(Program!AH136&lt;&gt;"",OR(Kişisel!$C$1=Program!AH138,AND(Program!AH138="",Program!AH$3=Kişisel!$C$1))),CONCATENATE(AH$2,"-",Program!AH136," "),"")</f>
        <v/>
      </c>
      <c r="AI136" t="str">
        <f>IF(AND(Program!AI136&lt;&gt;"",OR(Kişisel!$C$1=Program!AI138,AND(Program!AI138="",Program!AI$3=Kişisel!$C$1))),CONCATENATE(AI$2,"-",Program!AI136," "),"")</f>
        <v/>
      </c>
      <c r="AJ136" t="str">
        <f>IF(AND(Program!AJ136&lt;&gt;"",OR(Kişisel!$C$1=Program!AJ138,AND(Program!AJ138="",Program!AJ$3=Kişisel!$C$1))),CONCATENATE(AJ$2,"-",Program!AJ136," "),"")</f>
        <v/>
      </c>
      <c r="AK136" t="str">
        <f>IF(AND(Program!AK136&lt;&gt;"",OR(Kişisel!$C$1=Program!AK138,AND(Program!AK138="",Program!AK$3=Kişisel!$C$1))),CONCATENATE(AK$2,"-",Program!AK136," "),"")</f>
        <v/>
      </c>
      <c r="AL136" t="str">
        <f>IF(AND(Program!AL136&lt;&gt;"",OR(Kişisel!$C$1=Program!AL138,AND(Program!AL138="",Program!AL$3=Kişisel!$C$1))),CONCATENATE(AL$2,"-",Program!AL136," "),"")</f>
        <v/>
      </c>
      <c r="AM136" t="str">
        <f>IF(AND(Program!AM136&lt;&gt;"",OR(Kişisel!$C$1=Program!AM138,AND(Program!AM138="",Program!AM$3=Kişisel!$C$1))),CONCATENATE(AM$2,"-",Program!AM136," "),"")</f>
        <v/>
      </c>
      <c r="AN136" t="str">
        <f>IF(AND(Program!AN136&lt;&gt;"",OR(Kişisel!$C$1=Program!AN138,AND(Program!AN138="",Program!AN$3=Kişisel!$C$1))),CONCATENATE(AN$2,"-",Program!AN136," "),"")</f>
        <v/>
      </c>
      <c r="AO136" t="str">
        <f>IF(AND(Program!AO136&lt;&gt;"",OR(Kişisel!$C$1=Program!AO138,AND(Program!AO138="",Program!AO$3=Kişisel!$C$1))),CONCATENATE(AO$2,"-",Program!AO136," "),"")</f>
        <v/>
      </c>
      <c r="AP136" t="str">
        <f>IF(AND(Program!AP136&lt;&gt;"",OR(Kişisel!$C$1=Program!AP138,AND(Program!AP138="",Program!AP$3=Kişisel!$C$1))),CONCATENATE(AP$2,"-",Program!AP136," "),"")</f>
        <v/>
      </c>
      <c r="AQ136" t="str">
        <f>IF(AND(Program!AQ136&lt;&gt;"",OR(Kişisel!$C$1=Program!AQ138,AND(Program!AQ138="",Program!AQ$3=Kişisel!$C$1))),CONCATENATE(AQ$2,"-",Program!AQ136," "),"")</f>
        <v xml:space="preserve">GRA2-REKLAM GRAFİĞİ </v>
      </c>
      <c r="AR136" t="str">
        <f>IF(AND(Program!AR136&lt;&gt;"",OR(Kişisel!$C$1=Program!AR138,AND(Program!AR138="",Program!AR$3=Kişisel!$C$1))),CONCATENATE(AR$2,"-",Program!AR136," "),"")</f>
        <v/>
      </c>
      <c r="AS136" t="str">
        <f>IF(AND(Program!AS136&lt;&gt;"",OR(Kişisel!$C$1=Program!AS138,AND(Program!AS138="",Program!AS$3=Kişisel!$C$1))),CONCATENATE(AS$2,"-",Program!AS136," "),"")</f>
        <v/>
      </c>
      <c r="AT136" t="str">
        <f>IF(AND(Program!AT136&lt;&gt;"",OR(Kişisel!$C$1=Program!AT138,AND(Program!AT138="",Program!AT$3=Kişisel!$C$1))),CONCATENATE(AT$2,"-",Program!AT136," "),"")</f>
        <v/>
      </c>
      <c r="AU136" t="str">
        <f>IF(AND(Program!AU136&lt;&gt;"",OR(Kişisel!$C$1=Program!AU138,AND(Program!AU138="",Program!AU$3=Kişisel!$C$1))),CONCATENATE(AU$2,"-",Program!AU136," "),"")</f>
        <v/>
      </c>
      <c r="AV136" t="str">
        <f>IF(AND(Program!AV136&lt;&gt;"",OR(Kişisel!$C$1=Program!AV138,AND(Program!AV138="",Program!AV$3=Kişisel!$C$1))),CONCATENATE(AV$2,"-",Program!AV136," "),"")</f>
        <v/>
      </c>
      <c r="AW136" t="str">
        <f>IF(AND(Program!AW136&lt;&gt;"",OR(Kişisel!$C$1=Program!AW138,AND(Program!AW138="",Program!AW$3=Kişisel!$C$1))),CONCATENATE(AW$2,"-",Program!AW136," "),"")</f>
        <v/>
      </c>
      <c r="AX136" t="str">
        <f>IF(AND(Program!AX136&lt;&gt;"",OR(Kişisel!$C$1=Program!AX138,AND(Program!AX138="",Program!AX$3=Kişisel!$C$1))),CONCATENATE(AX$2,"-",Program!AX136," "),"")</f>
        <v/>
      </c>
      <c r="AY136" t="str">
        <f>IF(AND(Program!AY136&lt;&gt;"",OR(Kişisel!$C$1=Program!AY138,AND(Program!AY138="",Program!AY$3=Kişisel!$C$1))),CONCATENATE(AY$2,"-",Program!AY136," "),"")</f>
        <v/>
      </c>
      <c r="AZ136" t="str">
        <f>IF(AND(Program!AZ136&lt;&gt;"",OR(Kişisel!$C$1=Program!AZ138,AND(Program!AZ138="",Program!AZ$3=Kişisel!$C$1))),CONCATENATE(AZ$2,"-",Program!AZ136," "),"")</f>
        <v/>
      </c>
      <c r="BA136" t="str">
        <f>IF(AND(Program!BA136&lt;&gt;"",OR(Kişisel!$C$1=Program!BA138,AND(Program!BA138="",Program!BA$3=Kişisel!$C$1))),CONCATENATE(BA$2,"-",Program!BA136," "),"")</f>
        <v/>
      </c>
      <c r="BB136" t="str">
        <f>IF(AND(Program!BB136&lt;&gt;"",OR(Kişisel!$C$1=Program!BB138,AND(Program!BB138="",Program!BB$3=Kişisel!$C$1))),CONCATENATE(BB$2,"-",Program!BB136," "),"")</f>
        <v/>
      </c>
      <c r="BC136" t="str">
        <f>IF(AND(Program!BC136&lt;&gt;"",OR(Kişisel!$C$1=Program!BC138,AND(Program!BC138="",Program!BC$3=Kişisel!$C$1))),CONCATENATE(BC$2,"-",Program!BC136," "),"")</f>
        <v/>
      </c>
      <c r="BD136" t="str">
        <f>IF(AND(Program!BD136&lt;&gt;"",OR(Kişisel!$C$1=Program!BD138,AND(Program!BD138="",Program!BD$3=Kişisel!$C$1))),CONCATENATE(BD$2,"-",Program!BD136," "),"")</f>
        <v/>
      </c>
      <c r="BE136" t="str">
        <f>IF(AND(Program!BE136&lt;&gt;"",OR(Kişisel!$C$1=Program!BE138,AND(Program!BE138="",Program!BE$3=Kişisel!$C$1))),CONCATENATE(BE$2,"-",Program!BE136," "),"")</f>
        <v/>
      </c>
      <c r="BF136" t="str">
        <f t="shared" ref="BF136" si="196">CONCATENATE(D136,E136,F136,G136,H136,I136,J136,K136,L136,M136,N136,O136,P136,Q136,R136,S136,T136,U136,V136,W136,X136,Y136,Z136,AA136,AB136,AC136,AD136,AE136,AF136,AG136,AH136,AI136,AJ136,AK136,AL136,AM136,AN136,AO136,AP136,AQ136,)</f>
        <v xml:space="preserve">GRA2-REKLAM GRAFİĞİ </v>
      </c>
      <c r="BG136" t="str">
        <f t="shared" ref="BG136" si="197">CONCATENATE(AR136,AS136,AT136,AU136,AV136,AW136,AX136,AY136,AZ136,BA136,BB136,BC136,BD136,BE136)</f>
        <v/>
      </c>
    </row>
    <row r="137" spans="1:59">
      <c r="A137" s="394"/>
      <c r="B137" s="5"/>
      <c r="D137" s="29" t="str">
        <f>IF(D135&lt;&gt;"",IF(Program!D138&lt;&gt;"","("&amp;Program!D138&amp;")","("&amp;Program!D$3&amp;")"),"")</f>
        <v/>
      </c>
      <c r="E137" s="29" t="str">
        <f>IF(E135&lt;&gt;"",IF(Program!E138&lt;&gt;"","("&amp;Program!E138&amp;")","("&amp;Program!E$3&amp;")"),"")</f>
        <v/>
      </c>
      <c r="F137" s="29" t="str">
        <f>IF(F135&lt;&gt;"",IF(Program!F138&lt;&gt;"","("&amp;Program!F138&amp;")","("&amp;Program!F$3&amp;")"),"")</f>
        <v/>
      </c>
      <c r="G137" s="29" t="str">
        <f>IF(G135&lt;&gt;"",IF(Program!G138&lt;&gt;"","("&amp;Program!G138&amp;")","("&amp;Program!G$3&amp;")"),"")</f>
        <v/>
      </c>
      <c r="H137" s="29" t="str">
        <f>IF(H135&lt;&gt;"",IF(Program!H138&lt;&gt;"","("&amp;Program!H138&amp;")","("&amp;Program!H$3&amp;")"),"")</f>
        <v/>
      </c>
      <c r="I137" s="29" t="str">
        <f>IF(I135&lt;&gt;"",IF(Program!I138&lt;&gt;"","("&amp;Program!I138&amp;")","("&amp;Program!I$3&amp;")"),"")</f>
        <v/>
      </c>
      <c r="J137" s="29" t="str">
        <f>IF(J135&lt;&gt;"",IF(Program!J138&lt;&gt;"","("&amp;Program!J138&amp;")","("&amp;Program!J$3&amp;")"),"")</f>
        <v/>
      </c>
      <c r="K137" s="29" t="str">
        <f>IF(K135&lt;&gt;"",IF(Program!K138&lt;&gt;"","("&amp;Program!K138&amp;")","("&amp;Program!K$3&amp;")"),"")</f>
        <v/>
      </c>
      <c r="L137" s="29" t="str">
        <f>IF(L135&lt;&gt;"",IF(Program!L138&lt;&gt;"","("&amp;Program!L138&amp;")","("&amp;Program!L$3&amp;")"),"")</f>
        <v/>
      </c>
      <c r="M137" s="29" t="str">
        <f>IF(M135&lt;&gt;"",IF(Program!M138&lt;&gt;"","("&amp;Program!M138&amp;")","("&amp;Program!M$3&amp;")"),"")</f>
        <v/>
      </c>
      <c r="N137" s="29" t="str">
        <f>IF(N135&lt;&gt;"",IF(Program!N138&lt;&gt;"","("&amp;Program!N138&amp;")","("&amp;Program!N$3&amp;")"),"")</f>
        <v/>
      </c>
      <c r="O137" s="29" t="str">
        <f>IF(O135&lt;&gt;"",IF(Program!O138&lt;&gt;"","("&amp;Program!O138&amp;")","("&amp;Program!O$3&amp;")"),"")</f>
        <v/>
      </c>
      <c r="P137" s="29" t="str">
        <f>IF(P135&lt;&gt;"",IF(Program!P138&lt;&gt;"","("&amp;Program!P138&amp;")","("&amp;Program!P$3&amp;")"),"")</f>
        <v/>
      </c>
      <c r="Q137" s="29" t="str">
        <f>IF(Q135&lt;&gt;"",IF(Program!Q138&lt;&gt;"","("&amp;Program!Q138&amp;")","("&amp;Program!Q$3&amp;")"),"")</f>
        <v/>
      </c>
      <c r="R137" s="29" t="str">
        <f>IF(R135&lt;&gt;"",IF(Program!R138&lt;&gt;"","("&amp;Program!R138&amp;")","("&amp;Program!R$3&amp;")"),"")</f>
        <v/>
      </c>
      <c r="S137" s="29" t="str">
        <f>IF(S135&lt;&gt;"",IF(Program!S138&lt;&gt;"","("&amp;Program!S138&amp;")","("&amp;Program!S$3&amp;")"),"")</f>
        <v/>
      </c>
      <c r="T137" s="29" t="str">
        <f>IF(T135&lt;&gt;"",IF(Program!T138&lt;&gt;"","("&amp;Program!T138&amp;")","("&amp;Program!T$3&amp;")"),"")</f>
        <v/>
      </c>
      <c r="U137" s="29" t="str">
        <f>IF(U135&lt;&gt;"",IF(Program!U138&lt;&gt;"","("&amp;Program!U138&amp;")","("&amp;Program!U$3&amp;")"),"")</f>
        <v/>
      </c>
      <c r="V137" s="29" t="str">
        <f>IF(V135&lt;&gt;"",IF(Program!V138&lt;&gt;"","("&amp;Program!V138&amp;")","("&amp;Program!V$3&amp;")"),"")</f>
        <v/>
      </c>
      <c r="W137" s="29" t="str">
        <f>IF(W135&lt;&gt;"",IF(Program!W138&lt;&gt;"","("&amp;Program!W138&amp;")","("&amp;Program!W$3&amp;")"),"")</f>
        <v/>
      </c>
      <c r="X137" s="29" t="str">
        <f>IF(X135&lt;&gt;"",IF(Program!X138&lt;&gt;"","("&amp;Program!X138&amp;")","("&amp;Program!X$3&amp;")"),"")</f>
        <v/>
      </c>
      <c r="Y137" s="29" t="str">
        <f>IF(Y135&lt;&gt;"",IF(Program!Y138&lt;&gt;"","("&amp;Program!Y138&amp;")","("&amp;Program!Y$3&amp;")"),"")</f>
        <v/>
      </c>
      <c r="Z137" s="29" t="str">
        <f>IF(Z135&lt;&gt;"",IF(Program!Z138&lt;&gt;"","("&amp;Program!Z138&amp;")","("&amp;Program!Z$3&amp;")"),"")</f>
        <v/>
      </c>
      <c r="AA137" s="29" t="str">
        <f>IF(AA135&lt;&gt;"",IF(Program!AA138&lt;&gt;"","("&amp;Program!AA138&amp;")","("&amp;Program!AA$3&amp;")"),"")</f>
        <v/>
      </c>
      <c r="AB137" s="29" t="str">
        <f>IF(AB135&lt;&gt;"",IF(Program!AB138&lt;&gt;"","("&amp;Program!AB138&amp;")","("&amp;Program!AB$3&amp;")"),"")</f>
        <v/>
      </c>
      <c r="AC137" s="29" t="str">
        <f>IF(AC135&lt;&gt;"",IF(Program!AC138&lt;&gt;"","("&amp;Program!AC138&amp;")","("&amp;Program!AC$3&amp;")"),"")</f>
        <v/>
      </c>
      <c r="AD137" s="29" t="str">
        <f>IF(AD135&lt;&gt;"",IF(Program!AD138&lt;&gt;"","("&amp;Program!AD138&amp;")","("&amp;Program!AD$3&amp;")"),"")</f>
        <v/>
      </c>
      <c r="AE137" s="29" t="str">
        <f>IF(AE135&lt;&gt;"",IF(Program!AE138&lt;&gt;"","("&amp;Program!AE138&amp;")","("&amp;Program!AE$3&amp;")"),"")</f>
        <v/>
      </c>
      <c r="AF137" s="29" t="str">
        <f>IF(AF135&lt;&gt;"",IF(Program!AF138&lt;&gt;"","("&amp;Program!AF138&amp;")","("&amp;Program!AF$3&amp;")"),"")</f>
        <v/>
      </c>
      <c r="AG137" s="29" t="str">
        <f>IF(AG135&lt;&gt;"",IF(Program!AG138&lt;&gt;"","("&amp;Program!AG138&amp;")","("&amp;Program!AG$3&amp;")"),"")</f>
        <v/>
      </c>
      <c r="AH137" s="29" t="str">
        <f>IF(AH135&lt;&gt;"",IF(Program!AH138&lt;&gt;"","("&amp;Program!AH138&amp;")","("&amp;Program!AH$3&amp;")"),"")</f>
        <v/>
      </c>
      <c r="AI137" s="29" t="str">
        <f>IF(AI135&lt;&gt;"",IF(Program!AI138&lt;&gt;"","("&amp;Program!AI138&amp;")","("&amp;Program!AI$3&amp;")"),"")</f>
        <v/>
      </c>
      <c r="AJ137" s="29" t="str">
        <f>IF(AJ135&lt;&gt;"",IF(Program!AJ138&lt;&gt;"","("&amp;Program!AJ138&amp;")","("&amp;Program!AJ$3&amp;")"),"")</f>
        <v/>
      </c>
      <c r="AK137" s="29" t="str">
        <f>IF(AK135&lt;&gt;"",IF(Program!AK138&lt;&gt;"","("&amp;Program!AK138&amp;")","("&amp;Program!AK$3&amp;")"),"")</f>
        <v/>
      </c>
      <c r="AL137" s="29" t="str">
        <f>IF(AL135&lt;&gt;"",IF(Program!AL138&lt;&gt;"","("&amp;Program!AL138&amp;")","("&amp;Program!AL$3&amp;")"),"")</f>
        <v/>
      </c>
      <c r="AM137" s="29" t="str">
        <f>IF(AM135&lt;&gt;"",IF(Program!AM138&lt;&gt;"","("&amp;Program!AM138&amp;")","("&amp;Program!AM$3&amp;")"),"")</f>
        <v/>
      </c>
      <c r="AN137" s="29" t="str">
        <f>IF(AN135&lt;&gt;"",IF(Program!AN138&lt;&gt;"","("&amp;Program!AN138&amp;")","("&amp;Program!AN$3&amp;")"),"")</f>
        <v/>
      </c>
      <c r="AO137" s="29" t="str">
        <f>IF(AO135&lt;&gt;"",IF(Program!AO138&lt;&gt;"","("&amp;Program!AO138&amp;")","("&amp;Program!AO$3&amp;")"),"")</f>
        <v/>
      </c>
      <c r="AP137" s="29" t="str">
        <f>IF(AP135&lt;&gt;"",IF(Program!AP138&lt;&gt;"","("&amp;Program!AP138&amp;")","("&amp;Program!AP$3&amp;")"),"")</f>
        <v/>
      </c>
      <c r="AQ137" s="29" t="str">
        <f>IF(AQ135&lt;&gt;"",IF(Program!AQ138&lt;&gt;"","("&amp;Program!AQ138&amp;")","("&amp;Program!AQ$3&amp;")"),"")</f>
        <v/>
      </c>
      <c r="AR137" s="29" t="str">
        <f>IF(AR135&lt;&gt;"",IF(Program!AR138&lt;&gt;"","("&amp;Program!AR138&amp;")","("&amp;Program!AR$3&amp;")"),"")</f>
        <v/>
      </c>
      <c r="AS137" s="29" t="str">
        <f>IF(AS135&lt;&gt;"",IF(Program!AS138&lt;&gt;"","("&amp;Program!AS138&amp;")","("&amp;Program!AS$3&amp;")"),"")</f>
        <v/>
      </c>
      <c r="AT137" s="29" t="str">
        <f>IF(AT135&lt;&gt;"",IF(Program!AT138&lt;&gt;"","("&amp;Program!AT138&amp;")","("&amp;Program!AT$3&amp;")"),"")</f>
        <v/>
      </c>
      <c r="AU137" s="29" t="str">
        <f>IF(AU135&lt;&gt;"",IF(Program!AU138&lt;&gt;"","("&amp;Program!AU138&amp;")","("&amp;Program!AU$3&amp;")"),"")</f>
        <v/>
      </c>
      <c r="AV137" s="29" t="str">
        <f>IF(AV135&lt;&gt;"",IF(Program!AV138&lt;&gt;"","("&amp;Program!AV138&amp;")","("&amp;Program!AV$3&amp;")"),"")</f>
        <v/>
      </c>
      <c r="AW137" s="29" t="str">
        <f>IF(AW135&lt;&gt;"",IF(Program!AW138&lt;&gt;"","("&amp;Program!AW138&amp;")","("&amp;Program!AW$3&amp;")"),"")</f>
        <v/>
      </c>
      <c r="AX137" s="29" t="str">
        <f>IF(AX135&lt;&gt;"",IF(Program!AX138&lt;&gt;"","("&amp;Program!AX138&amp;")","("&amp;Program!AX$3&amp;")"),"")</f>
        <v/>
      </c>
      <c r="AY137" s="29" t="str">
        <f>IF(AY135&lt;&gt;"",IF(Program!AY138&lt;&gt;"","("&amp;Program!AY138&amp;")","("&amp;Program!AY$3&amp;")"),"")</f>
        <v/>
      </c>
      <c r="AZ137" s="29" t="str">
        <f>IF(AZ135&lt;&gt;"",IF(Program!AZ138&lt;&gt;"","("&amp;Program!AZ138&amp;")","("&amp;Program!AZ$3&amp;")"),"")</f>
        <v/>
      </c>
      <c r="BA137" s="29" t="str">
        <f>IF(BA135&lt;&gt;"",IF(Program!BA138&lt;&gt;"","("&amp;Program!BA138&amp;")","("&amp;Program!BA$3&amp;")"),"")</f>
        <v/>
      </c>
      <c r="BB137" s="29" t="str">
        <f>IF(BB135&lt;&gt;"",IF(Program!BB138&lt;&gt;"","("&amp;Program!BB138&amp;")","("&amp;Program!BB$3&amp;")"),"")</f>
        <v/>
      </c>
      <c r="BC137" s="29" t="str">
        <f>IF(BC135&lt;&gt;"",IF(Program!BC138&lt;&gt;"","("&amp;Program!BC138&amp;")","("&amp;Program!BC$3&amp;")"),"")</f>
        <v/>
      </c>
      <c r="BD137" s="29" t="str">
        <f>IF(BD135&lt;&gt;"",IF(Program!BD138&lt;&gt;"","("&amp;Program!BD138&amp;")","("&amp;Program!BD$3&amp;")"),"")</f>
        <v/>
      </c>
      <c r="BE137" s="29" t="str">
        <f>IF(BE135&lt;&gt;"",IF(Program!BE138&lt;&gt;"","("&amp;Program!BE138&amp;")","("&amp;Program!BE$3&amp;")"),"")</f>
        <v/>
      </c>
    </row>
    <row r="138" spans="1:59">
      <c r="A138" s="394"/>
      <c r="B138" s="5">
        <v>0.41666666666666702</v>
      </c>
      <c r="C138" s="6" t="str">
        <f t="shared" ref="C138:C182" si="198">CONCATENATE(BF138,BG138)</f>
        <v/>
      </c>
      <c r="D138" s="9" t="str">
        <f>IF(IFERROR(SEARCH(Kişisel!$A$1,Program!D140),FALSE),D$2&amp;"-"&amp;Program!D139&amp;"/ ","")</f>
        <v/>
      </c>
      <c r="E138" s="9" t="str">
        <f>IF(IFERROR(SEARCH(Kişisel!$A$1,Program!E140),FALSE),E$2&amp;"-"&amp;Program!E139&amp;"/ ","")</f>
        <v/>
      </c>
      <c r="F138" s="9" t="str">
        <f>IF(IFERROR(SEARCH(Kişisel!$A$1,Program!F140),FALSE),F$2&amp;"-"&amp;Program!F139&amp;"/ ","")</f>
        <v/>
      </c>
      <c r="G138" s="9" t="str">
        <f>IF(IFERROR(SEARCH(Kişisel!$A$1,Program!G140),FALSE),G$2&amp;"-"&amp;Program!G139&amp;"/ ","")</f>
        <v/>
      </c>
      <c r="H138" s="9" t="str">
        <f>IF(IFERROR(SEARCH(Kişisel!$A$1,Program!H140),FALSE),H$2&amp;"-"&amp;Program!H139&amp;"/ ","")</f>
        <v/>
      </c>
      <c r="I138" s="9" t="str">
        <f>IF(IFERROR(SEARCH(Kişisel!$A$1,Program!I140),FALSE),I$2&amp;"-"&amp;Program!I139&amp;"/ ","")</f>
        <v/>
      </c>
      <c r="J138" s="9" t="str">
        <f>IF(IFERROR(SEARCH(Kişisel!$A$1,Program!J140),FALSE),J$2&amp;"-"&amp;Program!J139&amp;"/ ","")</f>
        <v/>
      </c>
      <c r="K138" s="9" t="str">
        <f>IF(IFERROR(SEARCH(Kişisel!$A$1,Program!K140),FALSE),K$2&amp;"-"&amp;Program!K139&amp;"/ ","")</f>
        <v/>
      </c>
      <c r="L138" s="9" t="str">
        <f>IF(IFERROR(SEARCH(Kişisel!$A$1,Program!L140),FALSE),L$2&amp;"-"&amp;Program!L139&amp;"/ ","")</f>
        <v/>
      </c>
      <c r="M138" s="9" t="str">
        <f>IF(IFERROR(SEARCH(Kişisel!$A$1,Program!M140),FALSE),M$2&amp;"-"&amp;Program!M139&amp;"/ ","")</f>
        <v/>
      </c>
      <c r="N138" s="9" t="str">
        <f>IF(IFERROR(SEARCH(Kişisel!$A$1,Program!N140),FALSE),N$2&amp;"-"&amp;Program!N139&amp;"/ ","")</f>
        <v/>
      </c>
      <c r="O138" s="9" t="str">
        <f>IF(IFERROR(SEARCH(Kişisel!$A$1,Program!O140),FALSE),O$2&amp;"-"&amp;Program!O139&amp;"/ ","")</f>
        <v/>
      </c>
      <c r="P138" s="9" t="str">
        <f>IF(IFERROR(SEARCH(Kişisel!$A$1,Program!P140),FALSE),P$2&amp;"-"&amp;Program!P139&amp;"/ ","")</f>
        <v/>
      </c>
      <c r="Q138" s="9" t="str">
        <f>IF(IFERROR(SEARCH(Kişisel!$A$1,Program!Q140),FALSE),Q$2&amp;"-"&amp;Program!Q139&amp;"/ ","")</f>
        <v/>
      </c>
      <c r="R138" s="9" t="str">
        <f>IF(IFERROR(SEARCH(Kişisel!$A$1,Program!R140),FALSE),R$2&amp;"-"&amp;Program!R139&amp;"/ ","")</f>
        <v/>
      </c>
      <c r="S138" s="9" t="str">
        <f>IF(IFERROR(SEARCH(Kişisel!$A$1,Program!S140),FALSE),S$2&amp;"-"&amp;Program!S139&amp;"/ ","")</f>
        <v/>
      </c>
      <c r="T138" s="9" t="str">
        <f>IF(IFERROR(SEARCH(Kişisel!$A$1,Program!T140),FALSE),T$2&amp;"-"&amp;Program!T139&amp;"/ ","")</f>
        <v/>
      </c>
      <c r="U138" s="9" t="str">
        <f>IF(IFERROR(SEARCH(Kişisel!$A$1,Program!U140),FALSE),U$2&amp;"-"&amp;Program!U139&amp;"/ ","")</f>
        <v/>
      </c>
      <c r="V138" s="9" t="str">
        <f>IF(IFERROR(SEARCH(Kişisel!$A$1,Program!V140),FALSE),V$2&amp;"-"&amp;Program!V139&amp;"/ ","")</f>
        <v/>
      </c>
      <c r="W138" s="9" t="str">
        <f>IF(IFERROR(SEARCH(Kişisel!$A$1,Program!W140),FALSE),W$2&amp;"-"&amp;Program!W139&amp;"/ ","")</f>
        <v/>
      </c>
      <c r="X138" s="9" t="str">
        <f>IF(IFERROR(SEARCH(Kişisel!$A$1,Program!X140),FALSE),X$2&amp;"-"&amp;Program!X139&amp;"/ ","")</f>
        <v/>
      </c>
      <c r="Y138" s="9" t="str">
        <f>IF(IFERROR(SEARCH(Kişisel!$A$1,Program!Y140),FALSE),Y$2&amp;"-"&amp;Program!Y139&amp;"/ ","")</f>
        <v/>
      </c>
      <c r="Z138" s="9" t="str">
        <f>IF(IFERROR(SEARCH(Kişisel!$A$1,Program!Z140),FALSE),Z$2&amp;"-"&amp;Program!Z139&amp;"/ ","")</f>
        <v/>
      </c>
      <c r="AA138" s="9" t="str">
        <f>IF(IFERROR(SEARCH(Kişisel!$A$1,Program!AA140),FALSE),AA$2&amp;"-"&amp;Program!AA139&amp;"/ ","")</f>
        <v/>
      </c>
      <c r="AB138" s="9" t="str">
        <f>IF(IFERROR(SEARCH(Kişisel!$A$1,Program!AB140),FALSE),AB$2&amp;"-"&amp;Program!AB139&amp;"/ ","")</f>
        <v/>
      </c>
      <c r="AC138" s="9" t="str">
        <f>IF(IFERROR(SEARCH(Kişisel!$A$1,Program!AC140),FALSE),AC$2&amp;"-"&amp;Program!AC139&amp;"/ ","")</f>
        <v/>
      </c>
      <c r="AD138" s="9" t="str">
        <f>IF(IFERROR(SEARCH(Kişisel!$A$1,Program!AD140),FALSE),AD$2&amp;"-"&amp;Program!AD139&amp;"/ ","")</f>
        <v/>
      </c>
      <c r="AE138" s="9" t="str">
        <f>IF(IFERROR(SEARCH(Kişisel!$A$1,Program!AE140),FALSE),AE$2&amp;"-"&amp;Program!AE139&amp;"/ ","")</f>
        <v/>
      </c>
      <c r="AF138" s="9" t="str">
        <f>IF(IFERROR(SEARCH(Kişisel!$A$1,Program!AF140),FALSE),AF$2&amp;"-"&amp;Program!AF139&amp;"/ ","")</f>
        <v/>
      </c>
      <c r="AG138" s="9" t="str">
        <f>IF(IFERROR(SEARCH(Kişisel!$A$1,Program!AG140),FALSE),AG$2&amp;"-"&amp;Program!AG139&amp;"/ ","")</f>
        <v/>
      </c>
      <c r="AH138" s="9" t="str">
        <f>IF(IFERROR(SEARCH(Kişisel!$A$1,Program!AH140),FALSE),AH$2&amp;"-"&amp;Program!AH139&amp;"/ ","")</f>
        <v/>
      </c>
      <c r="AI138" s="9" t="str">
        <f>IF(IFERROR(SEARCH(Kişisel!$A$1,Program!AI140),FALSE),AI$2&amp;"-"&amp;Program!AI139&amp;"/ ","")</f>
        <v/>
      </c>
      <c r="AJ138" s="9" t="str">
        <f>IF(IFERROR(SEARCH(Kişisel!$A$1,Program!AJ140),FALSE),AJ$2&amp;"-"&amp;Program!AJ139&amp;"/ ","")</f>
        <v/>
      </c>
      <c r="AK138" s="9" t="str">
        <f>IF(IFERROR(SEARCH(Kişisel!$A$1,Program!AK140),FALSE),AK$2&amp;"-"&amp;Program!AK139&amp;"/ ","")</f>
        <v/>
      </c>
      <c r="AL138" s="9" t="str">
        <f>IF(IFERROR(SEARCH(Kişisel!$A$1,Program!AL140),FALSE),AL$2&amp;"-"&amp;Program!AL139&amp;"/ ","")</f>
        <v/>
      </c>
      <c r="AM138" s="9" t="str">
        <f>IF(IFERROR(SEARCH(Kişisel!$A$1,Program!AM140),FALSE),AM$2&amp;"-"&amp;Program!AM139&amp;"/ ","")</f>
        <v/>
      </c>
      <c r="AN138" s="9" t="str">
        <f>IF(IFERROR(SEARCH(Kişisel!$A$1,Program!AN140),FALSE),AN$2&amp;"-"&amp;Program!AN139&amp;"/ ","")</f>
        <v/>
      </c>
      <c r="AO138" s="9" t="str">
        <f>IF(IFERROR(SEARCH(Kişisel!$A$1,Program!AO140),FALSE),AO$2&amp;"-"&amp;Program!AO139&amp;"/ ","")</f>
        <v/>
      </c>
      <c r="AP138" s="9" t="str">
        <f>IF(IFERROR(SEARCH(Kişisel!$A$1,Program!AP140),FALSE),AP$2&amp;"-"&amp;Program!AP139&amp;"/ ","")</f>
        <v/>
      </c>
      <c r="AQ138" s="9" t="str">
        <f>IF(IFERROR(SEARCH(Kişisel!$A$1,Program!AQ140),FALSE),AQ$2&amp;"-"&amp;Program!AQ139&amp;"/ ","")</f>
        <v/>
      </c>
      <c r="AR138" s="9" t="str">
        <f>IF(IFERROR(SEARCH(Kişisel!$A$1,Program!AR140),FALSE),AR$2&amp;"-"&amp;Program!AR139&amp;"/ ","")</f>
        <v/>
      </c>
      <c r="AS138" s="9" t="str">
        <f>IF(IFERROR(SEARCH(Kişisel!$A$1,Program!AS140),FALSE),AS$2&amp;"-"&amp;Program!AS139&amp;"/ ","")</f>
        <v/>
      </c>
      <c r="AT138" s="9" t="str">
        <f>IF(IFERROR(SEARCH(Kişisel!$A$1,Program!AT140),FALSE),AT$2&amp;"-"&amp;Program!AT139&amp;"/ ","")</f>
        <v/>
      </c>
      <c r="AU138" s="9" t="str">
        <f>IF(IFERROR(SEARCH(Kişisel!$A$1,Program!AU140),FALSE),AU$2&amp;"-"&amp;Program!AU139&amp;"/ ","")</f>
        <v/>
      </c>
      <c r="AV138" s="9" t="str">
        <f>IF(IFERROR(SEARCH(Kişisel!$A$1,Program!AV140),FALSE),AV$2&amp;"-"&amp;Program!AV139&amp;"/ ","")</f>
        <v/>
      </c>
      <c r="AW138" s="9" t="str">
        <f>IF(IFERROR(SEARCH(Kişisel!$A$1,Program!AW140),FALSE),AW$2&amp;"-"&amp;Program!AW139&amp;"/ ","")</f>
        <v/>
      </c>
      <c r="AX138" s="9" t="str">
        <f>IF(IFERROR(SEARCH(Kişisel!$A$1,Program!AX140),FALSE),AX$2&amp;"-"&amp;Program!AX139&amp;"/ ","")</f>
        <v/>
      </c>
      <c r="AY138" s="9" t="str">
        <f>IF(IFERROR(SEARCH(Kişisel!$A$1,Program!AY140),FALSE),AY$2&amp;"-"&amp;Program!AY139&amp;"/ ","")</f>
        <v/>
      </c>
      <c r="AZ138" s="9" t="str">
        <f>IF(IFERROR(SEARCH(Kişisel!$A$1,Program!AZ140),FALSE),AZ$2&amp;"-"&amp;Program!AZ139&amp;"/ ","")</f>
        <v/>
      </c>
      <c r="BA138" s="9" t="str">
        <f>IF(IFERROR(SEARCH(Kişisel!$A$1,Program!BA140),FALSE),BA$2&amp;"-"&amp;Program!BA139&amp;"/ ","")</f>
        <v/>
      </c>
      <c r="BB138" s="9" t="str">
        <f>IF(IFERROR(SEARCH(Kişisel!$A$1,Program!BB140),FALSE),BB$2&amp;"-"&amp;Program!BB139&amp;"/ ","")</f>
        <v/>
      </c>
      <c r="BC138" s="9" t="str">
        <f>IF(IFERROR(SEARCH(Kişisel!$A$1,Program!BC140),FALSE),BC$2&amp;"-"&amp;Program!BC139&amp;"/ ","")</f>
        <v/>
      </c>
      <c r="BD138" s="9" t="str">
        <f>IF(IFERROR(SEARCH(Kişisel!$A$1,Program!BD140),FALSE),BD$2&amp;"-"&amp;Program!BD139&amp;"/ ","")</f>
        <v/>
      </c>
      <c r="BE138" s="9" t="str">
        <f>IF(IFERROR(SEARCH(Kişisel!$A$1,Program!BE140),FALSE),BE$2&amp;"-"&amp;Program!BE139&amp;"/ ","")</f>
        <v/>
      </c>
      <c r="BF138" t="str">
        <f t="shared" ref="BF138" si="199">CONCATENATE(D138,D140,E138,E140,F138,F140,G138,G140,H138,H140,I138,I140,J138,J140,K138,K140,L138,L140,M138,M140,N138,N140,O138,O140,P138,P140,Q138,Q140,R138,R140,S138,S140,T138,T140,U138,U140,V138,V140,W138,W140,X138,X140,Y138,Y140,Z138,Z140,AA138,AA140,AB138,AB140,AC138,AC140,AD138,AD140,AE138,AE140,AF138,AF140,AG138,AG140,AH138,AH140,AI138,AI140,AJ138,AJ140,AK138,AK140,AL138,AL140,AM138,AM140,AN138,AN140,AO138,AO140,AP138,AP140,AQ138,AQ140)</f>
        <v/>
      </c>
      <c r="BG138" t="str">
        <f t="shared" ref="BG138" si="200">CONCATENATE(AR138,AR140,AS138,AS140,AT138,AT140,AU138,AU140,AV138,AV140,AW138,AW140,AX138,AX140,AY138,AY140,AZ138,AZ140,BA138,BA140,BB138,BB140,BC138,BC140,BD138,BD140,BE138,BE140)</f>
        <v/>
      </c>
    </row>
    <row r="139" spans="1:59">
      <c r="A139" s="394"/>
      <c r="B139" s="5"/>
      <c r="C139" s="6" t="str">
        <f t="shared" si="198"/>
        <v xml:space="preserve">GRA2-REKLAM GRAFİĞİ </v>
      </c>
      <c r="D139" t="str">
        <f>IF(AND(Program!D139&lt;&gt;"",OR(Kişisel!$C$1=Program!D141,AND(Program!D141="",Program!D$3=Kişisel!$C$1))),CONCATENATE(D$2,"-",Program!D139," "),"")</f>
        <v/>
      </c>
      <c r="E139" t="str">
        <f>IF(AND(Program!E139&lt;&gt;"",OR(Kişisel!$C$1=Program!E141,AND(Program!E141="",Program!E$3=Kişisel!$C$1))),CONCATENATE(E$2,"-",Program!E139," "),"")</f>
        <v/>
      </c>
      <c r="F139" t="str">
        <f>IF(AND(Program!F139&lt;&gt;"",OR(Kişisel!$C$1=Program!F141,AND(Program!F141="",Program!F$3=Kişisel!$C$1))),CONCATENATE(F$2,"-",Program!F139," "),"")</f>
        <v/>
      </c>
      <c r="G139" t="str">
        <f>IF(AND(Program!G139&lt;&gt;"",OR(Kişisel!$C$1=Program!G141,AND(Program!G141="",Program!G$3=Kişisel!$C$1))),CONCATENATE(G$2,"-",Program!G139," "),"")</f>
        <v/>
      </c>
      <c r="H139" t="str">
        <f>IF(AND(Program!H139&lt;&gt;"",OR(Kişisel!$C$1=Program!H141,AND(Program!H141="",Program!H$3=Kişisel!$C$1))),CONCATENATE(H$2,"-",Program!H139," "),"")</f>
        <v/>
      </c>
      <c r="I139" t="str">
        <f>IF(AND(Program!I139&lt;&gt;"",OR(Kişisel!$C$1=Program!I141,AND(Program!I141="",Program!I$3=Kişisel!$C$1))),CONCATENATE(I$2,"-",Program!I139," "),"")</f>
        <v/>
      </c>
      <c r="J139" t="str">
        <f>IF(AND(Program!J139&lt;&gt;"",OR(Kişisel!$C$1=Program!J141,AND(Program!J141="",Program!J$3=Kişisel!$C$1))),CONCATENATE(J$2,"-",Program!J139," "),"")</f>
        <v/>
      </c>
      <c r="K139" t="str">
        <f>IF(AND(Program!K139&lt;&gt;"",OR(Kişisel!$C$1=Program!K141,AND(Program!K141="",Program!K$3=Kişisel!$C$1))),CONCATENATE(K$2,"-",Program!K139," "),"")</f>
        <v/>
      </c>
      <c r="L139" t="str">
        <f>IF(AND(Program!L139&lt;&gt;"",OR(Kişisel!$C$1=Program!L141,AND(Program!L141="",Program!L$3=Kişisel!$C$1))),CONCATENATE(L$2,"-",Program!L139," "),"")</f>
        <v/>
      </c>
      <c r="M139" t="str">
        <f>IF(AND(Program!M139&lt;&gt;"",OR(Kişisel!$C$1=Program!M141,AND(Program!M141="",Program!M$3=Kişisel!$C$1))),CONCATENATE(M$2,"-",Program!M139," "),"")</f>
        <v/>
      </c>
      <c r="N139" t="str">
        <f>IF(AND(Program!N139&lt;&gt;"",OR(Kişisel!$C$1=Program!N141,AND(Program!N141="",Program!N$3=Kişisel!$C$1))),CONCATENATE(N$2,"-",Program!N139," "),"")</f>
        <v/>
      </c>
      <c r="O139" t="str">
        <f>IF(AND(Program!O139&lt;&gt;"",OR(Kişisel!$C$1=Program!O141,AND(Program!O141="",Program!O$3=Kişisel!$C$1))),CONCATENATE(O$2,"-",Program!O139," "),"")</f>
        <v/>
      </c>
      <c r="P139" t="str">
        <f>IF(AND(Program!P139&lt;&gt;"",OR(Kişisel!$C$1=Program!P141,AND(Program!P141="",Program!P$3=Kişisel!$C$1))),CONCATENATE(P$2,"-",Program!P139," "),"")</f>
        <v/>
      </c>
      <c r="Q139" t="str">
        <f>IF(AND(Program!Q139&lt;&gt;"",OR(Kişisel!$C$1=Program!Q141,AND(Program!Q141="",Program!Q$3=Kişisel!$C$1))),CONCATENATE(Q$2,"-",Program!Q139," "),"")</f>
        <v/>
      </c>
      <c r="R139" t="str">
        <f>IF(AND(Program!R139&lt;&gt;"",OR(Kişisel!$C$1=Program!R141,AND(Program!R141="",Program!R$3=Kişisel!$C$1))),CONCATENATE(R$2,"-",Program!R139," "),"")</f>
        <v/>
      </c>
      <c r="S139" t="str">
        <f>IF(AND(Program!S139&lt;&gt;"",OR(Kişisel!$C$1=Program!S141,AND(Program!S141="",Program!S$3=Kişisel!$C$1))),CONCATENATE(S$2,"-",Program!S139," "),"")</f>
        <v/>
      </c>
      <c r="T139" t="str">
        <f>IF(AND(Program!T139&lt;&gt;"",OR(Kişisel!$C$1=Program!T141,AND(Program!T141="",Program!T$3=Kişisel!$C$1))),CONCATENATE(T$2,"-",Program!T139," "),"")</f>
        <v/>
      </c>
      <c r="U139" t="str">
        <f>IF(AND(Program!U139&lt;&gt;"",OR(Kişisel!$C$1=Program!U141,AND(Program!U141="",Program!U$3=Kişisel!$C$1))),CONCATENATE(U$2,"-",Program!U139," "),"")</f>
        <v/>
      </c>
      <c r="V139" t="str">
        <f>IF(AND(Program!V139&lt;&gt;"",OR(Kişisel!$C$1=Program!V141,AND(Program!V141="",Program!V$3=Kişisel!$C$1))),CONCATENATE(V$2,"-",Program!V139," "),"")</f>
        <v/>
      </c>
      <c r="W139" t="str">
        <f>IF(AND(Program!W139&lt;&gt;"",OR(Kişisel!$C$1=Program!W141,AND(Program!W141="",Program!W$3=Kişisel!$C$1))),CONCATENATE(W$2,"-",Program!W139," "),"")</f>
        <v/>
      </c>
      <c r="X139" t="str">
        <f>IF(AND(Program!X139&lt;&gt;"",OR(Kişisel!$C$1=Program!X141,AND(Program!X141="",Program!X$3=Kişisel!$C$1))),CONCATENATE(X$2,"-",Program!X139," "),"")</f>
        <v/>
      </c>
      <c r="Y139" t="str">
        <f>IF(AND(Program!Y139&lt;&gt;"",OR(Kişisel!$C$1=Program!Y141,AND(Program!Y141="",Program!Y$3=Kişisel!$C$1))),CONCATENATE(Y$2,"-",Program!Y139," "),"")</f>
        <v/>
      </c>
      <c r="Z139" t="str">
        <f>IF(AND(Program!Z139&lt;&gt;"",OR(Kişisel!$C$1=Program!Z141,AND(Program!Z141="",Program!Z$3=Kişisel!$C$1))),CONCATENATE(Z$2,"-",Program!Z139," "),"")</f>
        <v/>
      </c>
      <c r="AA139" t="str">
        <f>IF(AND(Program!AA139&lt;&gt;"",OR(Kişisel!$C$1=Program!AA141,AND(Program!AA141="",Program!AA$3=Kişisel!$C$1))),CONCATENATE(AA$2,"-",Program!AA139," "),"")</f>
        <v/>
      </c>
      <c r="AB139" t="str">
        <f>IF(AND(Program!AB139&lt;&gt;"",OR(Kişisel!$C$1=Program!AB141,AND(Program!AB141="",Program!AB$3=Kişisel!$C$1))),CONCATENATE(AB$2,"-",Program!AB139," "),"")</f>
        <v/>
      </c>
      <c r="AC139" t="str">
        <f>IF(AND(Program!AC139&lt;&gt;"",OR(Kişisel!$C$1=Program!AC141,AND(Program!AC141="",Program!AC$3=Kişisel!$C$1))),CONCATENATE(AC$2,"-",Program!AC139," "),"")</f>
        <v/>
      </c>
      <c r="AD139" t="str">
        <f>IF(AND(Program!AD139&lt;&gt;"",OR(Kişisel!$C$1=Program!AD141,AND(Program!AD141="",Program!AD$3=Kişisel!$C$1))),CONCATENATE(AD$2,"-",Program!AD139," "),"")</f>
        <v/>
      </c>
      <c r="AE139" t="str">
        <f>IF(AND(Program!AE139&lt;&gt;"",OR(Kişisel!$C$1=Program!AE141,AND(Program!AE141="",Program!AE$3=Kişisel!$C$1))),CONCATENATE(AE$2,"-",Program!AE139," "),"")</f>
        <v/>
      </c>
      <c r="AF139" t="str">
        <f>IF(AND(Program!AF139&lt;&gt;"",OR(Kişisel!$C$1=Program!AF141,AND(Program!AF141="",Program!AF$3=Kişisel!$C$1))),CONCATENATE(AF$2,"-",Program!AF139," "),"")</f>
        <v/>
      </c>
      <c r="AG139" t="str">
        <f>IF(AND(Program!AG139&lt;&gt;"",OR(Kişisel!$C$1=Program!AG141,AND(Program!AG141="",Program!AG$3=Kişisel!$C$1))),CONCATENATE(AG$2,"-",Program!AG139," "),"")</f>
        <v/>
      </c>
      <c r="AH139" t="str">
        <f>IF(AND(Program!AH139&lt;&gt;"",OR(Kişisel!$C$1=Program!AH141,AND(Program!AH141="",Program!AH$3=Kişisel!$C$1))),CONCATENATE(AH$2,"-",Program!AH139," "),"")</f>
        <v/>
      </c>
      <c r="AI139" t="str">
        <f>IF(AND(Program!AI139&lt;&gt;"",OR(Kişisel!$C$1=Program!AI141,AND(Program!AI141="",Program!AI$3=Kişisel!$C$1))),CONCATENATE(AI$2,"-",Program!AI139," "),"")</f>
        <v/>
      </c>
      <c r="AJ139" t="str">
        <f>IF(AND(Program!AJ139&lt;&gt;"",OR(Kişisel!$C$1=Program!AJ141,AND(Program!AJ141="",Program!AJ$3=Kişisel!$C$1))),CONCATENATE(AJ$2,"-",Program!AJ139," "),"")</f>
        <v/>
      </c>
      <c r="AK139" t="str">
        <f>IF(AND(Program!AK139&lt;&gt;"",OR(Kişisel!$C$1=Program!AK141,AND(Program!AK141="",Program!AK$3=Kişisel!$C$1))),CONCATENATE(AK$2,"-",Program!AK139," "),"")</f>
        <v/>
      </c>
      <c r="AL139" t="str">
        <f>IF(AND(Program!AL139&lt;&gt;"",OR(Kişisel!$C$1=Program!AL141,AND(Program!AL141="",Program!AL$3=Kişisel!$C$1))),CONCATENATE(AL$2,"-",Program!AL139," "),"")</f>
        <v/>
      </c>
      <c r="AM139" t="str">
        <f>IF(AND(Program!AM139&lt;&gt;"",OR(Kişisel!$C$1=Program!AM141,AND(Program!AM141="",Program!AM$3=Kişisel!$C$1))),CONCATENATE(AM$2,"-",Program!AM139," "),"")</f>
        <v/>
      </c>
      <c r="AN139" t="str">
        <f>IF(AND(Program!AN139&lt;&gt;"",OR(Kişisel!$C$1=Program!AN141,AND(Program!AN141="",Program!AN$3=Kişisel!$C$1))),CONCATENATE(AN$2,"-",Program!AN139," "),"")</f>
        <v/>
      </c>
      <c r="AO139" t="str">
        <f>IF(AND(Program!AO139&lt;&gt;"",OR(Kişisel!$C$1=Program!AO141,AND(Program!AO141="",Program!AO$3=Kişisel!$C$1))),CONCATENATE(AO$2,"-",Program!AO139," "),"")</f>
        <v/>
      </c>
      <c r="AP139" t="str">
        <f>IF(AND(Program!AP139&lt;&gt;"",OR(Kişisel!$C$1=Program!AP141,AND(Program!AP141="",Program!AP$3=Kişisel!$C$1))),CONCATENATE(AP$2,"-",Program!AP139," "),"")</f>
        <v/>
      </c>
      <c r="AQ139" t="str">
        <f>IF(AND(Program!AQ139&lt;&gt;"",OR(Kişisel!$C$1=Program!AQ141,AND(Program!AQ141="",Program!AQ$3=Kişisel!$C$1))),CONCATENATE(AQ$2,"-",Program!AQ139," "),"")</f>
        <v xml:space="preserve">GRA2-REKLAM GRAFİĞİ </v>
      </c>
      <c r="AR139" t="str">
        <f>IF(AND(Program!AR139&lt;&gt;"",OR(Kişisel!$C$1=Program!AR141,AND(Program!AR141="",Program!AR$3=Kişisel!$C$1))),CONCATENATE(AR$2,"-",Program!AR139," "),"")</f>
        <v/>
      </c>
      <c r="AS139" t="str">
        <f>IF(AND(Program!AS139&lt;&gt;"",OR(Kişisel!$C$1=Program!AS141,AND(Program!AS141="",Program!AS$3=Kişisel!$C$1))),CONCATENATE(AS$2,"-",Program!AS139," "),"")</f>
        <v/>
      </c>
      <c r="AT139" t="str">
        <f>IF(AND(Program!AT139&lt;&gt;"",OR(Kişisel!$C$1=Program!AT141,AND(Program!AT141="",Program!AT$3=Kişisel!$C$1))),CONCATENATE(AT$2,"-",Program!AT139," "),"")</f>
        <v/>
      </c>
      <c r="AU139" t="str">
        <f>IF(AND(Program!AU139&lt;&gt;"",OR(Kişisel!$C$1=Program!AU141,AND(Program!AU141="",Program!AU$3=Kişisel!$C$1))),CONCATENATE(AU$2,"-",Program!AU139," "),"")</f>
        <v/>
      </c>
      <c r="AV139" t="str">
        <f>IF(AND(Program!AV139&lt;&gt;"",OR(Kişisel!$C$1=Program!AV141,AND(Program!AV141="",Program!AV$3=Kişisel!$C$1))),CONCATENATE(AV$2,"-",Program!AV139," "),"")</f>
        <v/>
      </c>
      <c r="AW139" t="str">
        <f>IF(AND(Program!AW139&lt;&gt;"",OR(Kişisel!$C$1=Program!AW141,AND(Program!AW141="",Program!AW$3=Kişisel!$C$1))),CONCATENATE(AW$2,"-",Program!AW139," "),"")</f>
        <v/>
      </c>
      <c r="AX139" t="str">
        <f>IF(AND(Program!AX139&lt;&gt;"",OR(Kişisel!$C$1=Program!AX141,AND(Program!AX141="",Program!AX$3=Kişisel!$C$1))),CONCATENATE(AX$2,"-",Program!AX139," "),"")</f>
        <v/>
      </c>
      <c r="AY139" t="str">
        <f>IF(AND(Program!AY139&lt;&gt;"",OR(Kişisel!$C$1=Program!AY141,AND(Program!AY141="",Program!AY$3=Kişisel!$C$1))),CONCATENATE(AY$2,"-",Program!AY139," "),"")</f>
        <v/>
      </c>
      <c r="AZ139" t="str">
        <f>IF(AND(Program!AZ139&lt;&gt;"",OR(Kişisel!$C$1=Program!AZ141,AND(Program!AZ141="",Program!AZ$3=Kişisel!$C$1))),CONCATENATE(AZ$2,"-",Program!AZ139," "),"")</f>
        <v/>
      </c>
      <c r="BA139" t="str">
        <f>IF(AND(Program!BA139&lt;&gt;"",OR(Kişisel!$C$1=Program!BA141,AND(Program!BA141="",Program!BA$3=Kişisel!$C$1))),CONCATENATE(BA$2,"-",Program!BA139," "),"")</f>
        <v/>
      </c>
      <c r="BB139" t="str">
        <f>IF(AND(Program!BB139&lt;&gt;"",OR(Kişisel!$C$1=Program!BB141,AND(Program!BB141="",Program!BB$3=Kişisel!$C$1))),CONCATENATE(BB$2,"-",Program!BB139," "),"")</f>
        <v/>
      </c>
      <c r="BC139" t="str">
        <f>IF(AND(Program!BC139&lt;&gt;"",OR(Kişisel!$C$1=Program!BC141,AND(Program!BC141="",Program!BC$3=Kişisel!$C$1))),CONCATENATE(BC$2,"-",Program!BC139," "),"")</f>
        <v/>
      </c>
      <c r="BD139" t="str">
        <f>IF(AND(Program!BD139&lt;&gt;"",OR(Kişisel!$C$1=Program!BD141,AND(Program!BD141="",Program!BD$3=Kişisel!$C$1))),CONCATENATE(BD$2,"-",Program!BD139," "),"")</f>
        <v/>
      </c>
      <c r="BE139" t="str">
        <f>IF(AND(Program!BE139&lt;&gt;"",OR(Kişisel!$C$1=Program!BE141,AND(Program!BE141="",Program!BE$3=Kişisel!$C$1))),CONCATENATE(BE$2,"-",Program!BE139," "),"")</f>
        <v/>
      </c>
      <c r="BF139" t="str">
        <f t="shared" ref="BF139" si="201">CONCATENATE(D139,E139,F139,G139,H139,I139,J139,K139,L139,M139,N139,O139,P139,Q139,R139,S139,T139,U139,V139,W139,X139,Y139,Z139,AA139,AB139,AC139,AD139,AE139,AF139,AG139,AH139,AI139,AJ139,AK139,AL139,AM139,AN139,AO139,AP139,AQ139,)</f>
        <v xml:space="preserve">GRA2-REKLAM GRAFİĞİ </v>
      </c>
      <c r="BG139" t="str">
        <f t="shared" ref="BG139" si="202">CONCATENATE(AR139,AS139,AT139,AU139,AV139,AW139,AX139,AY139,AZ139,BA139,BB139,BC139,BD139,BE139)</f>
        <v/>
      </c>
    </row>
    <row r="140" spans="1:59">
      <c r="A140" s="394"/>
      <c r="B140" s="5"/>
      <c r="D140" s="29" t="str">
        <f>IF(D138&lt;&gt;"",IF(Program!D141&lt;&gt;"","("&amp;Program!D141&amp;")","("&amp;Program!D$3&amp;")"),"")</f>
        <v/>
      </c>
      <c r="E140" s="29" t="str">
        <f>IF(E138&lt;&gt;"",IF(Program!E141&lt;&gt;"","("&amp;Program!E141&amp;")","("&amp;Program!E$3&amp;")"),"")</f>
        <v/>
      </c>
      <c r="F140" s="29" t="str">
        <f>IF(F138&lt;&gt;"",IF(Program!F141&lt;&gt;"","("&amp;Program!F141&amp;")","("&amp;Program!F$3&amp;")"),"")</f>
        <v/>
      </c>
      <c r="G140" s="29" t="str">
        <f>IF(G138&lt;&gt;"",IF(Program!G141&lt;&gt;"","("&amp;Program!G141&amp;")","("&amp;Program!G$3&amp;")"),"")</f>
        <v/>
      </c>
      <c r="H140" s="29" t="str">
        <f>IF(H138&lt;&gt;"",IF(Program!H141&lt;&gt;"","("&amp;Program!H141&amp;")","("&amp;Program!H$3&amp;")"),"")</f>
        <v/>
      </c>
      <c r="I140" s="29" t="str">
        <f>IF(I138&lt;&gt;"",IF(Program!I141&lt;&gt;"","("&amp;Program!I141&amp;")","("&amp;Program!I$3&amp;")"),"")</f>
        <v/>
      </c>
      <c r="J140" s="29" t="str">
        <f>IF(J138&lt;&gt;"",IF(Program!J141&lt;&gt;"","("&amp;Program!J141&amp;")","("&amp;Program!J$3&amp;")"),"")</f>
        <v/>
      </c>
      <c r="K140" s="29" t="str">
        <f>IF(K138&lt;&gt;"",IF(Program!K141&lt;&gt;"","("&amp;Program!K141&amp;")","("&amp;Program!K$3&amp;")"),"")</f>
        <v/>
      </c>
      <c r="L140" s="29" t="str">
        <f>IF(L138&lt;&gt;"",IF(Program!L141&lt;&gt;"","("&amp;Program!L141&amp;")","("&amp;Program!L$3&amp;")"),"")</f>
        <v/>
      </c>
      <c r="M140" s="29" t="str">
        <f>IF(M138&lt;&gt;"",IF(Program!M141&lt;&gt;"","("&amp;Program!M141&amp;")","("&amp;Program!M$3&amp;")"),"")</f>
        <v/>
      </c>
      <c r="N140" s="29" t="str">
        <f>IF(N138&lt;&gt;"",IF(Program!N141&lt;&gt;"","("&amp;Program!N141&amp;")","("&amp;Program!N$3&amp;")"),"")</f>
        <v/>
      </c>
      <c r="O140" s="29" t="str">
        <f>IF(O138&lt;&gt;"",IF(Program!O141&lt;&gt;"","("&amp;Program!O141&amp;")","("&amp;Program!O$3&amp;")"),"")</f>
        <v/>
      </c>
      <c r="P140" s="29" t="str">
        <f>IF(P138&lt;&gt;"",IF(Program!P141&lt;&gt;"","("&amp;Program!P141&amp;")","("&amp;Program!P$3&amp;")"),"")</f>
        <v/>
      </c>
      <c r="Q140" s="29" t="str">
        <f>IF(Q138&lt;&gt;"",IF(Program!Q141&lt;&gt;"","("&amp;Program!Q141&amp;")","("&amp;Program!Q$3&amp;")"),"")</f>
        <v/>
      </c>
      <c r="R140" s="29" t="str">
        <f>IF(R138&lt;&gt;"",IF(Program!R141&lt;&gt;"","("&amp;Program!R141&amp;")","("&amp;Program!R$3&amp;")"),"")</f>
        <v/>
      </c>
      <c r="S140" s="29" t="str">
        <f>IF(S138&lt;&gt;"",IF(Program!S141&lt;&gt;"","("&amp;Program!S141&amp;")","("&amp;Program!S$3&amp;")"),"")</f>
        <v/>
      </c>
      <c r="T140" s="29" t="str">
        <f>IF(T138&lt;&gt;"",IF(Program!T141&lt;&gt;"","("&amp;Program!T141&amp;")","("&amp;Program!T$3&amp;")"),"")</f>
        <v/>
      </c>
      <c r="U140" s="29" t="str">
        <f>IF(U138&lt;&gt;"",IF(Program!U141&lt;&gt;"","("&amp;Program!U141&amp;")","("&amp;Program!U$3&amp;")"),"")</f>
        <v/>
      </c>
      <c r="V140" s="29" t="str">
        <f>IF(V138&lt;&gt;"",IF(Program!V141&lt;&gt;"","("&amp;Program!V141&amp;")","("&amp;Program!V$3&amp;")"),"")</f>
        <v/>
      </c>
      <c r="W140" s="29" t="str">
        <f>IF(W138&lt;&gt;"",IF(Program!W141&lt;&gt;"","("&amp;Program!W141&amp;")","("&amp;Program!W$3&amp;")"),"")</f>
        <v/>
      </c>
      <c r="X140" s="29" t="str">
        <f>IF(X138&lt;&gt;"",IF(Program!X141&lt;&gt;"","("&amp;Program!X141&amp;")","("&amp;Program!X$3&amp;")"),"")</f>
        <v/>
      </c>
      <c r="Y140" s="29" t="str">
        <f>IF(Y138&lt;&gt;"",IF(Program!Y141&lt;&gt;"","("&amp;Program!Y141&amp;")","("&amp;Program!Y$3&amp;")"),"")</f>
        <v/>
      </c>
      <c r="Z140" s="29" t="str">
        <f>IF(Z138&lt;&gt;"",IF(Program!Z141&lt;&gt;"","("&amp;Program!Z141&amp;")","("&amp;Program!Z$3&amp;")"),"")</f>
        <v/>
      </c>
      <c r="AA140" s="29" t="str">
        <f>IF(AA138&lt;&gt;"",IF(Program!AA141&lt;&gt;"","("&amp;Program!AA141&amp;")","("&amp;Program!AA$3&amp;")"),"")</f>
        <v/>
      </c>
      <c r="AB140" s="29" t="str">
        <f>IF(AB138&lt;&gt;"",IF(Program!AB141&lt;&gt;"","("&amp;Program!AB141&amp;")","("&amp;Program!AB$3&amp;")"),"")</f>
        <v/>
      </c>
      <c r="AC140" s="29" t="str">
        <f>IF(AC138&lt;&gt;"",IF(Program!AC141&lt;&gt;"","("&amp;Program!AC141&amp;")","("&amp;Program!AC$3&amp;")"),"")</f>
        <v/>
      </c>
      <c r="AD140" s="29" t="str">
        <f>IF(AD138&lt;&gt;"",IF(Program!AD141&lt;&gt;"","("&amp;Program!AD141&amp;")","("&amp;Program!AD$3&amp;")"),"")</f>
        <v/>
      </c>
      <c r="AE140" s="29" t="str">
        <f>IF(AE138&lt;&gt;"",IF(Program!AE141&lt;&gt;"","("&amp;Program!AE141&amp;")","("&amp;Program!AE$3&amp;")"),"")</f>
        <v/>
      </c>
      <c r="AF140" s="29" t="str">
        <f>IF(AF138&lt;&gt;"",IF(Program!AF141&lt;&gt;"","("&amp;Program!AF141&amp;")","("&amp;Program!AF$3&amp;")"),"")</f>
        <v/>
      </c>
      <c r="AG140" s="29" t="str">
        <f>IF(AG138&lt;&gt;"",IF(Program!AG141&lt;&gt;"","("&amp;Program!AG141&amp;")","("&amp;Program!AG$3&amp;")"),"")</f>
        <v/>
      </c>
      <c r="AH140" s="29" t="str">
        <f>IF(AH138&lt;&gt;"",IF(Program!AH141&lt;&gt;"","("&amp;Program!AH141&amp;")","("&amp;Program!AH$3&amp;")"),"")</f>
        <v/>
      </c>
      <c r="AI140" s="29" t="str">
        <f>IF(AI138&lt;&gt;"",IF(Program!AI141&lt;&gt;"","("&amp;Program!AI141&amp;")","("&amp;Program!AI$3&amp;")"),"")</f>
        <v/>
      </c>
      <c r="AJ140" s="29" t="str">
        <f>IF(AJ138&lt;&gt;"",IF(Program!AJ141&lt;&gt;"","("&amp;Program!AJ141&amp;")","("&amp;Program!AJ$3&amp;")"),"")</f>
        <v/>
      </c>
      <c r="AK140" s="29" t="str">
        <f>IF(AK138&lt;&gt;"",IF(Program!AK141&lt;&gt;"","("&amp;Program!AK141&amp;")","("&amp;Program!AK$3&amp;")"),"")</f>
        <v/>
      </c>
      <c r="AL140" s="29" t="str">
        <f>IF(AL138&lt;&gt;"",IF(Program!AL141&lt;&gt;"","("&amp;Program!AL141&amp;")","("&amp;Program!AL$3&amp;")"),"")</f>
        <v/>
      </c>
      <c r="AM140" s="29" t="str">
        <f>IF(AM138&lt;&gt;"",IF(Program!AM141&lt;&gt;"","("&amp;Program!AM141&amp;")","("&amp;Program!AM$3&amp;")"),"")</f>
        <v/>
      </c>
      <c r="AN140" s="29" t="str">
        <f>IF(AN138&lt;&gt;"",IF(Program!AN141&lt;&gt;"","("&amp;Program!AN141&amp;")","("&amp;Program!AN$3&amp;")"),"")</f>
        <v/>
      </c>
      <c r="AO140" s="29" t="str">
        <f>IF(AO138&lt;&gt;"",IF(Program!AO141&lt;&gt;"","("&amp;Program!AO141&amp;")","("&amp;Program!AO$3&amp;")"),"")</f>
        <v/>
      </c>
      <c r="AP140" s="29" t="str">
        <f>IF(AP138&lt;&gt;"",IF(Program!AP141&lt;&gt;"","("&amp;Program!AP141&amp;")","("&amp;Program!AP$3&amp;")"),"")</f>
        <v/>
      </c>
      <c r="AQ140" s="29" t="str">
        <f>IF(AQ138&lt;&gt;"",IF(Program!AQ141&lt;&gt;"","("&amp;Program!AQ141&amp;")","("&amp;Program!AQ$3&amp;")"),"")</f>
        <v/>
      </c>
      <c r="AR140" s="29" t="str">
        <f>IF(AR138&lt;&gt;"",IF(Program!AR141&lt;&gt;"","("&amp;Program!AR141&amp;")","("&amp;Program!AR$3&amp;")"),"")</f>
        <v/>
      </c>
      <c r="AS140" s="29" t="str">
        <f>IF(AS138&lt;&gt;"",IF(Program!AS141&lt;&gt;"","("&amp;Program!AS141&amp;")","("&amp;Program!AS$3&amp;")"),"")</f>
        <v/>
      </c>
      <c r="AT140" s="29" t="str">
        <f>IF(AT138&lt;&gt;"",IF(Program!AT141&lt;&gt;"","("&amp;Program!AT141&amp;")","("&amp;Program!AT$3&amp;")"),"")</f>
        <v/>
      </c>
      <c r="AU140" s="29" t="str">
        <f>IF(AU138&lt;&gt;"",IF(Program!AU141&lt;&gt;"","("&amp;Program!AU141&amp;")","("&amp;Program!AU$3&amp;")"),"")</f>
        <v/>
      </c>
      <c r="AV140" s="29" t="str">
        <f>IF(AV138&lt;&gt;"",IF(Program!AV141&lt;&gt;"","("&amp;Program!AV141&amp;")","("&amp;Program!AV$3&amp;")"),"")</f>
        <v/>
      </c>
      <c r="AW140" s="29" t="str">
        <f>IF(AW138&lt;&gt;"",IF(Program!AW141&lt;&gt;"","("&amp;Program!AW141&amp;")","("&amp;Program!AW$3&amp;")"),"")</f>
        <v/>
      </c>
      <c r="AX140" s="29" t="str">
        <f>IF(AX138&lt;&gt;"",IF(Program!AX141&lt;&gt;"","("&amp;Program!AX141&amp;")","("&amp;Program!AX$3&amp;")"),"")</f>
        <v/>
      </c>
      <c r="AY140" s="29" t="str">
        <f>IF(AY138&lt;&gt;"",IF(Program!AY141&lt;&gt;"","("&amp;Program!AY141&amp;")","("&amp;Program!AY$3&amp;")"),"")</f>
        <v/>
      </c>
      <c r="AZ140" s="29" t="str">
        <f>IF(AZ138&lt;&gt;"",IF(Program!AZ141&lt;&gt;"","("&amp;Program!AZ141&amp;")","("&amp;Program!AZ$3&amp;")"),"")</f>
        <v/>
      </c>
      <c r="BA140" s="29" t="str">
        <f>IF(BA138&lt;&gt;"",IF(Program!BA141&lt;&gt;"","("&amp;Program!BA141&amp;")","("&amp;Program!BA$3&amp;")"),"")</f>
        <v/>
      </c>
      <c r="BB140" s="29" t="str">
        <f>IF(BB138&lt;&gt;"",IF(Program!BB141&lt;&gt;"","("&amp;Program!BB141&amp;")","("&amp;Program!BB$3&amp;")"),"")</f>
        <v/>
      </c>
      <c r="BC140" s="29" t="str">
        <f>IF(BC138&lt;&gt;"",IF(Program!BC141&lt;&gt;"","("&amp;Program!BC141&amp;")","("&amp;Program!BC$3&amp;")"),"")</f>
        <v/>
      </c>
      <c r="BD140" s="29" t="str">
        <f>IF(BD138&lt;&gt;"",IF(Program!BD141&lt;&gt;"","("&amp;Program!BD141&amp;")","("&amp;Program!BD$3&amp;")"),"")</f>
        <v/>
      </c>
      <c r="BE140" s="29" t="str">
        <f>IF(BE138&lt;&gt;"",IF(Program!BE141&lt;&gt;"","("&amp;Program!BE141&amp;")","("&amp;Program!BE$3&amp;")"),"")</f>
        <v/>
      </c>
    </row>
    <row r="141" spans="1:59">
      <c r="A141" s="394"/>
      <c r="B141" s="5">
        <v>0.45833333333333298</v>
      </c>
      <c r="C141" s="6" t="str">
        <f t="shared" ref="C141:C184" si="203">CONCATENATE(BF141,BG141)</f>
        <v/>
      </c>
      <c r="D141" s="9" t="str">
        <f>IF(IFERROR(SEARCH(Kişisel!$A$1,Program!D143),FALSE),D$2&amp;"-"&amp;Program!D142&amp;"/ ","")</f>
        <v/>
      </c>
      <c r="E141" s="9" t="str">
        <f>IF(IFERROR(SEARCH(Kişisel!$A$1,Program!E143),FALSE),E$2&amp;"-"&amp;Program!E142&amp;"/ ","")</f>
        <v/>
      </c>
      <c r="F141" s="9" t="str">
        <f>IF(IFERROR(SEARCH(Kişisel!$A$1,Program!F143),FALSE),F$2&amp;"-"&amp;Program!F142&amp;"/ ","")</f>
        <v/>
      </c>
      <c r="G141" s="9" t="str">
        <f>IF(IFERROR(SEARCH(Kişisel!$A$1,Program!G143),FALSE),G$2&amp;"-"&amp;Program!G142&amp;"/ ","")</f>
        <v/>
      </c>
      <c r="H141" s="9" t="str">
        <f>IF(IFERROR(SEARCH(Kişisel!$A$1,Program!H143),FALSE),H$2&amp;"-"&amp;Program!H142&amp;"/ ","")</f>
        <v/>
      </c>
      <c r="I141" s="9" t="str">
        <f>IF(IFERROR(SEARCH(Kişisel!$A$1,Program!I143),FALSE),I$2&amp;"-"&amp;Program!I142&amp;"/ ","")</f>
        <v/>
      </c>
      <c r="J141" s="9" t="str">
        <f>IF(IFERROR(SEARCH(Kişisel!$A$1,Program!J143),FALSE),J$2&amp;"-"&amp;Program!J142&amp;"/ ","")</f>
        <v/>
      </c>
      <c r="K141" s="9" t="str">
        <f>IF(IFERROR(SEARCH(Kişisel!$A$1,Program!K143),FALSE),K$2&amp;"-"&amp;Program!K142&amp;"/ ","")</f>
        <v/>
      </c>
      <c r="L141" s="9" t="str">
        <f>IF(IFERROR(SEARCH(Kişisel!$A$1,Program!L143),FALSE),L$2&amp;"-"&amp;Program!L142&amp;"/ ","")</f>
        <v/>
      </c>
      <c r="M141" s="9" t="str">
        <f>IF(IFERROR(SEARCH(Kişisel!$A$1,Program!M143),FALSE),M$2&amp;"-"&amp;Program!M142&amp;"/ ","")</f>
        <v/>
      </c>
      <c r="N141" s="9" t="str">
        <f>IF(IFERROR(SEARCH(Kişisel!$A$1,Program!N143),FALSE),N$2&amp;"-"&amp;Program!N142&amp;"/ ","")</f>
        <v/>
      </c>
      <c r="O141" s="9" t="str">
        <f>IF(IFERROR(SEARCH(Kişisel!$A$1,Program!O143),FALSE),O$2&amp;"-"&amp;Program!O142&amp;"/ ","")</f>
        <v/>
      </c>
      <c r="P141" s="9" t="str">
        <f>IF(IFERROR(SEARCH(Kişisel!$A$1,Program!P143),FALSE),P$2&amp;"-"&amp;Program!P142&amp;"/ ","")</f>
        <v/>
      </c>
      <c r="Q141" s="9" t="str">
        <f>IF(IFERROR(SEARCH(Kişisel!$A$1,Program!Q143),FALSE),Q$2&amp;"-"&amp;Program!Q142&amp;"/ ","")</f>
        <v/>
      </c>
      <c r="R141" s="9" t="str">
        <f>IF(IFERROR(SEARCH(Kişisel!$A$1,Program!R143),FALSE),R$2&amp;"-"&amp;Program!R142&amp;"/ ","")</f>
        <v/>
      </c>
      <c r="S141" s="9" t="str">
        <f>IF(IFERROR(SEARCH(Kişisel!$A$1,Program!S143),FALSE),S$2&amp;"-"&amp;Program!S142&amp;"/ ","")</f>
        <v/>
      </c>
      <c r="T141" s="9" t="str">
        <f>IF(IFERROR(SEARCH(Kişisel!$A$1,Program!T143),FALSE),T$2&amp;"-"&amp;Program!T142&amp;"/ ","")</f>
        <v/>
      </c>
      <c r="U141" s="9" t="str">
        <f>IF(IFERROR(SEARCH(Kişisel!$A$1,Program!U143),FALSE),U$2&amp;"-"&amp;Program!U142&amp;"/ ","")</f>
        <v/>
      </c>
      <c r="V141" s="9" t="str">
        <f>IF(IFERROR(SEARCH(Kişisel!$A$1,Program!V143),FALSE),V$2&amp;"-"&amp;Program!V142&amp;"/ ","")</f>
        <v/>
      </c>
      <c r="W141" s="9" t="str">
        <f>IF(IFERROR(SEARCH(Kişisel!$A$1,Program!W143),FALSE),W$2&amp;"-"&amp;Program!W142&amp;"/ ","")</f>
        <v/>
      </c>
      <c r="X141" s="9" t="str">
        <f>IF(IFERROR(SEARCH(Kişisel!$A$1,Program!X143),FALSE),X$2&amp;"-"&amp;Program!X142&amp;"/ ","")</f>
        <v/>
      </c>
      <c r="Y141" s="9" t="str">
        <f>IF(IFERROR(SEARCH(Kişisel!$A$1,Program!Y143),FALSE),Y$2&amp;"-"&amp;Program!Y142&amp;"/ ","")</f>
        <v/>
      </c>
      <c r="Z141" s="9" t="str">
        <f>IF(IFERROR(SEARCH(Kişisel!$A$1,Program!Z143),FALSE),Z$2&amp;"-"&amp;Program!Z142&amp;"/ ","")</f>
        <v/>
      </c>
      <c r="AA141" s="9" t="str">
        <f>IF(IFERROR(SEARCH(Kişisel!$A$1,Program!AA143),FALSE),AA$2&amp;"-"&amp;Program!AA142&amp;"/ ","")</f>
        <v/>
      </c>
      <c r="AB141" s="9" t="str">
        <f>IF(IFERROR(SEARCH(Kişisel!$A$1,Program!AB143),FALSE),AB$2&amp;"-"&amp;Program!AB142&amp;"/ ","")</f>
        <v/>
      </c>
      <c r="AC141" s="9" t="str">
        <f>IF(IFERROR(SEARCH(Kişisel!$A$1,Program!AC143),FALSE),AC$2&amp;"-"&amp;Program!AC142&amp;"/ ","")</f>
        <v/>
      </c>
      <c r="AD141" s="9" t="str">
        <f>IF(IFERROR(SEARCH(Kişisel!$A$1,Program!AD143),FALSE),AD$2&amp;"-"&amp;Program!AD142&amp;"/ ","")</f>
        <v/>
      </c>
      <c r="AE141" s="9" t="str">
        <f>IF(IFERROR(SEARCH(Kişisel!$A$1,Program!AE143),FALSE),AE$2&amp;"-"&amp;Program!AE142&amp;"/ ","")</f>
        <v/>
      </c>
      <c r="AF141" s="9" t="str">
        <f>IF(IFERROR(SEARCH(Kişisel!$A$1,Program!AF143),FALSE),AF$2&amp;"-"&amp;Program!AF142&amp;"/ ","")</f>
        <v/>
      </c>
      <c r="AG141" s="9" t="str">
        <f>IF(IFERROR(SEARCH(Kişisel!$A$1,Program!AG143),FALSE),AG$2&amp;"-"&amp;Program!AG142&amp;"/ ","")</f>
        <v/>
      </c>
      <c r="AH141" s="9" t="str">
        <f>IF(IFERROR(SEARCH(Kişisel!$A$1,Program!AH143),FALSE),AH$2&amp;"-"&amp;Program!AH142&amp;"/ ","")</f>
        <v/>
      </c>
      <c r="AI141" s="9" t="str">
        <f>IF(IFERROR(SEARCH(Kişisel!$A$1,Program!AI143),FALSE),AI$2&amp;"-"&amp;Program!AI142&amp;"/ ","")</f>
        <v/>
      </c>
      <c r="AJ141" s="9" t="str">
        <f>IF(IFERROR(SEARCH(Kişisel!$A$1,Program!AJ143),FALSE),AJ$2&amp;"-"&amp;Program!AJ142&amp;"/ ","")</f>
        <v/>
      </c>
      <c r="AK141" s="9" t="str">
        <f>IF(IFERROR(SEARCH(Kişisel!$A$1,Program!AK143),FALSE),AK$2&amp;"-"&amp;Program!AK142&amp;"/ ","")</f>
        <v/>
      </c>
      <c r="AL141" s="9" t="str">
        <f>IF(IFERROR(SEARCH(Kişisel!$A$1,Program!AL143),FALSE),AL$2&amp;"-"&amp;Program!AL142&amp;"/ ","")</f>
        <v/>
      </c>
      <c r="AM141" s="9" t="str">
        <f>IF(IFERROR(SEARCH(Kişisel!$A$1,Program!AM143),FALSE),AM$2&amp;"-"&amp;Program!AM142&amp;"/ ","")</f>
        <v/>
      </c>
      <c r="AN141" s="9" t="str">
        <f>IF(IFERROR(SEARCH(Kişisel!$A$1,Program!AN143),FALSE),AN$2&amp;"-"&amp;Program!AN142&amp;"/ ","")</f>
        <v/>
      </c>
      <c r="AO141" s="9" t="str">
        <f>IF(IFERROR(SEARCH(Kişisel!$A$1,Program!AO143),FALSE),AO$2&amp;"-"&amp;Program!AO142&amp;"/ ","")</f>
        <v/>
      </c>
      <c r="AP141" s="9" t="str">
        <f>IF(IFERROR(SEARCH(Kişisel!$A$1,Program!AP143),FALSE),AP$2&amp;"-"&amp;Program!AP142&amp;"/ ","")</f>
        <v/>
      </c>
      <c r="AQ141" s="9" t="str">
        <f>IF(IFERROR(SEARCH(Kişisel!$A$1,Program!AQ143),FALSE),AQ$2&amp;"-"&amp;Program!AQ142&amp;"/ ","")</f>
        <v/>
      </c>
      <c r="AR141" s="9" t="str">
        <f>IF(IFERROR(SEARCH(Kişisel!$A$1,Program!AR143),FALSE),AR$2&amp;"-"&amp;Program!AR142&amp;"/ ","")</f>
        <v/>
      </c>
      <c r="AS141" s="9" t="str">
        <f>IF(IFERROR(SEARCH(Kişisel!$A$1,Program!AS143),FALSE),AS$2&amp;"-"&amp;Program!AS142&amp;"/ ","")</f>
        <v/>
      </c>
      <c r="AT141" s="9" t="str">
        <f>IF(IFERROR(SEARCH(Kişisel!$A$1,Program!AT143),FALSE),AT$2&amp;"-"&amp;Program!AT142&amp;"/ ","")</f>
        <v/>
      </c>
      <c r="AU141" s="9" t="str">
        <f>IF(IFERROR(SEARCH(Kişisel!$A$1,Program!AU143),FALSE),AU$2&amp;"-"&amp;Program!AU142&amp;"/ ","")</f>
        <v/>
      </c>
      <c r="AV141" s="9" t="str">
        <f>IF(IFERROR(SEARCH(Kişisel!$A$1,Program!AV143),FALSE),AV$2&amp;"-"&amp;Program!AV142&amp;"/ ","")</f>
        <v/>
      </c>
      <c r="AW141" s="9" t="str">
        <f>IF(IFERROR(SEARCH(Kişisel!$A$1,Program!AW143),FALSE),AW$2&amp;"-"&amp;Program!AW142&amp;"/ ","")</f>
        <v/>
      </c>
      <c r="AX141" s="9" t="str">
        <f>IF(IFERROR(SEARCH(Kişisel!$A$1,Program!AX143),FALSE),AX$2&amp;"-"&amp;Program!AX142&amp;"/ ","")</f>
        <v/>
      </c>
      <c r="AY141" s="9" t="str">
        <f>IF(IFERROR(SEARCH(Kişisel!$A$1,Program!AY143),FALSE),AY$2&amp;"-"&amp;Program!AY142&amp;"/ ","")</f>
        <v/>
      </c>
      <c r="AZ141" s="9" t="str">
        <f>IF(IFERROR(SEARCH(Kişisel!$A$1,Program!AZ143),FALSE),AZ$2&amp;"-"&amp;Program!AZ142&amp;"/ ","")</f>
        <v/>
      </c>
      <c r="BA141" s="9" t="str">
        <f>IF(IFERROR(SEARCH(Kişisel!$A$1,Program!BA143),FALSE),BA$2&amp;"-"&amp;Program!BA142&amp;"/ ","")</f>
        <v/>
      </c>
      <c r="BB141" s="9" t="str">
        <f>IF(IFERROR(SEARCH(Kişisel!$A$1,Program!BB143),FALSE),BB$2&amp;"-"&amp;Program!BB142&amp;"/ ","")</f>
        <v/>
      </c>
      <c r="BC141" s="9" t="str">
        <f>IF(IFERROR(SEARCH(Kişisel!$A$1,Program!BC143),FALSE),BC$2&amp;"-"&amp;Program!BC142&amp;"/ ","")</f>
        <v/>
      </c>
      <c r="BD141" s="9" t="str">
        <f>IF(IFERROR(SEARCH(Kişisel!$A$1,Program!BD143),FALSE),BD$2&amp;"-"&amp;Program!BD142&amp;"/ ","")</f>
        <v/>
      </c>
      <c r="BE141" s="9" t="str">
        <f>IF(IFERROR(SEARCH(Kişisel!$A$1,Program!BE143),FALSE),BE$2&amp;"-"&amp;Program!BE142&amp;"/ ","")</f>
        <v/>
      </c>
      <c r="BF141" t="str">
        <f t="shared" ref="BF141" si="204">CONCATENATE(D141,D143,E141,E143,F141,F143,G141,G143,H141,H143,I141,I143,J141,J143,K141,K143,L141,L143,M141,M143,N141,N143,O141,O143,P141,P143,Q141,Q143,R141,R143,S141,S143,T141,T143,U141,U143,V141,V143,W141,W143,X141,X143,Y141,Y143,Z141,Z143,AA141,AA143,AB141,AB143,AC141,AC143,AD141,AD143,AE141,AE143,AF141,AF143,AG141,AG143,AH141,AH143,AI141,AI143,AJ141,AJ143,AK141,AK143,AL141,AL143,AM141,AM143,AN141,AN143,AO141,AO143,AP141,AP143,AQ141,AQ143)</f>
        <v/>
      </c>
      <c r="BG141" t="str">
        <f t="shared" ref="BG141" si="205">CONCATENATE(AR141,AR143,AS141,AS143,AT141,AT143,AU141,AU143,AV141,AV143,AW141,AW143,AX141,AX143,AY141,AY143,AZ141,AZ143,BA141,BA143,BB141,BB143,BC141,BC143,BD141,BD143,BE141,BE143)</f>
        <v/>
      </c>
    </row>
    <row r="142" spans="1:59">
      <c r="A142" s="394"/>
      <c r="B142" s="5"/>
      <c r="C142" s="6" t="str">
        <f t="shared" ref="C142" si="206">CONCATENATE(BF146,BG146)</f>
        <v xml:space="preserve">GRA2-TASARIMDA FOTOĞRAF KULLANIMI </v>
      </c>
      <c r="D142" t="str">
        <f>IF(AND(Program!D142&lt;&gt;"",OR(Kişisel!$C$1=Program!D144,AND(Program!D144="",Program!D$3=Kişisel!$C$1))),CONCATENATE(D$2,"-",Program!D142," "),"")</f>
        <v/>
      </c>
      <c r="E142" t="str">
        <f>IF(AND(Program!E142&lt;&gt;"",OR(Kişisel!$C$1=Program!E144,AND(Program!E144="",Program!E$3=Kişisel!$C$1))),CONCATENATE(E$2,"-",Program!E142," "),"")</f>
        <v/>
      </c>
      <c r="F142" t="str">
        <f>IF(AND(Program!F142&lt;&gt;"",OR(Kişisel!$C$1=Program!F144,AND(Program!F144="",Program!F$3=Kişisel!$C$1))),CONCATENATE(F$2,"-",Program!F142," "),"")</f>
        <v/>
      </c>
      <c r="G142" t="str">
        <f>IF(AND(Program!G142&lt;&gt;"",OR(Kişisel!$C$1=Program!G144,AND(Program!G144="",Program!G$3=Kişisel!$C$1))),CONCATENATE(G$2,"-",Program!G142," "),"")</f>
        <v/>
      </c>
      <c r="H142" t="str">
        <f>IF(AND(Program!H142&lt;&gt;"",OR(Kişisel!$C$1=Program!H144,AND(Program!H144="",Program!H$3=Kişisel!$C$1))),CONCATENATE(H$2,"-",Program!H142," "),"")</f>
        <v/>
      </c>
      <c r="I142" t="str">
        <f>IF(AND(Program!I142&lt;&gt;"",OR(Kişisel!$C$1=Program!I144,AND(Program!I144="",Program!I$3=Kişisel!$C$1))),CONCATENATE(I$2,"-",Program!I142," "),"")</f>
        <v/>
      </c>
      <c r="J142" t="str">
        <f>IF(AND(Program!J142&lt;&gt;"",OR(Kişisel!$C$1=Program!J144,AND(Program!J144="",Program!J$3=Kişisel!$C$1))),CONCATENATE(J$2,"-",Program!J142," "),"")</f>
        <v/>
      </c>
      <c r="K142" t="str">
        <f>IF(AND(Program!K142&lt;&gt;"",OR(Kişisel!$C$1=Program!K144,AND(Program!K144="",Program!K$3=Kişisel!$C$1))),CONCATENATE(K$2,"-",Program!K142," "),"")</f>
        <v/>
      </c>
      <c r="L142" t="str">
        <f>IF(AND(Program!L142&lt;&gt;"",OR(Kişisel!$C$1=Program!L144,AND(Program!L144="",Program!L$3=Kişisel!$C$1))),CONCATENATE(L$2,"-",Program!L142," "),"")</f>
        <v/>
      </c>
      <c r="M142" t="str">
        <f>IF(AND(Program!M142&lt;&gt;"",OR(Kişisel!$C$1=Program!M144,AND(Program!M144="",Program!M$3=Kişisel!$C$1))),CONCATENATE(M$2,"-",Program!M142," "),"")</f>
        <v/>
      </c>
      <c r="N142" t="str">
        <f>IF(AND(Program!N142&lt;&gt;"",OR(Kişisel!$C$1=Program!N144,AND(Program!N144="",Program!N$3=Kişisel!$C$1))),CONCATENATE(N$2,"-",Program!N142," "),"")</f>
        <v/>
      </c>
      <c r="O142" t="str">
        <f>IF(AND(Program!O142&lt;&gt;"",OR(Kişisel!$C$1=Program!O144,AND(Program!O144="",Program!O$3=Kişisel!$C$1))),CONCATENATE(O$2,"-",Program!O142," "),"")</f>
        <v/>
      </c>
      <c r="P142" t="str">
        <f>IF(AND(Program!P142&lt;&gt;"",OR(Kişisel!$C$1=Program!P144,AND(Program!P144="",Program!P$3=Kişisel!$C$1))),CONCATENATE(P$2,"-",Program!P142," "),"")</f>
        <v/>
      </c>
      <c r="Q142" t="str">
        <f>IF(AND(Program!Q142&lt;&gt;"",OR(Kişisel!$C$1=Program!Q144,AND(Program!Q144="",Program!Q$3=Kişisel!$C$1))),CONCATENATE(Q$2,"-",Program!Q142," "),"")</f>
        <v/>
      </c>
      <c r="R142" t="str">
        <f>IF(AND(Program!R142&lt;&gt;"",OR(Kişisel!$C$1=Program!R144,AND(Program!R144="",Program!R$3=Kişisel!$C$1))),CONCATENATE(R$2,"-",Program!R142," "),"")</f>
        <v/>
      </c>
      <c r="S142" t="str">
        <f>IF(AND(Program!S142&lt;&gt;"",OR(Kişisel!$C$1=Program!S144,AND(Program!S144="",Program!S$3=Kişisel!$C$1))),CONCATENATE(S$2,"-",Program!S142," "),"")</f>
        <v/>
      </c>
      <c r="T142" t="str">
        <f>IF(AND(Program!T142&lt;&gt;"",OR(Kişisel!$C$1=Program!T144,AND(Program!T144="",Program!T$3=Kişisel!$C$1))),CONCATENATE(T$2,"-",Program!T142," "),"")</f>
        <v/>
      </c>
      <c r="U142" t="str">
        <f>IF(AND(Program!U142&lt;&gt;"",OR(Kişisel!$C$1=Program!U144,AND(Program!U144="",Program!U$3=Kişisel!$C$1))),CONCATENATE(U$2,"-",Program!U142," "),"")</f>
        <v/>
      </c>
      <c r="V142" t="str">
        <f>IF(AND(Program!V142&lt;&gt;"",OR(Kişisel!$C$1=Program!V144,AND(Program!V144="",Program!V$3=Kişisel!$C$1))),CONCATENATE(V$2,"-",Program!V142," "),"")</f>
        <v/>
      </c>
      <c r="W142" t="str">
        <f>IF(AND(Program!W142&lt;&gt;"",OR(Kişisel!$C$1=Program!W144,AND(Program!W144="",Program!W$3=Kişisel!$C$1))),CONCATENATE(W$2,"-",Program!W142," "),"")</f>
        <v/>
      </c>
      <c r="X142" t="str">
        <f>IF(AND(Program!X142&lt;&gt;"",OR(Kişisel!$C$1=Program!X144,AND(Program!X144="",Program!X$3=Kişisel!$C$1))),CONCATENATE(X$2,"-",Program!X142," "),"")</f>
        <v/>
      </c>
      <c r="Y142" t="str">
        <f>IF(AND(Program!Y142&lt;&gt;"",OR(Kişisel!$C$1=Program!Y144,AND(Program!Y144="",Program!Y$3=Kişisel!$C$1))),CONCATENATE(Y$2,"-",Program!Y142," "),"")</f>
        <v/>
      </c>
      <c r="Z142" t="str">
        <f>IF(AND(Program!Z142&lt;&gt;"",OR(Kişisel!$C$1=Program!Z144,AND(Program!Z144="",Program!Z$3=Kişisel!$C$1))),CONCATENATE(Z$2,"-",Program!Z142," "),"")</f>
        <v/>
      </c>
      <c r="AA142" t="str">
        <f>IF(AND(Program!AA142&lt;&gt;"",OR(Kişisel!$C$1=Program!AA144,AND(Program!AA144="",Program!AA$3=Kişisel!$C$1))),CONCATENATE(AA$2,"-",Program!AA142," "),"")</f>
        <v/>
      </c>
      <c r="AB142" t="str">
        <f>IF(AND(Program!AB142&lt;&gt;"",OR(Kişisel!$C$1=Program!AB144,AND(Program!AB144="",Program!AB$3=Kişisel!$C$1))),CONCATENATE(AB$2,"-",Program!AB142," "),"")</f>
        <v/>
      </c>
      <c r="AC142" t="str">
        <f>IF(AND(Program!AC142&lt;&gt;"",OR(Kişisel!$C$1=Program!AC144,AND(Program!AC144="",Program!AC$3=Kişisel!$C$1))),CONCATENATE(AC$2,"-",Program!AC142," "),"")</f>
        <v/>
      </c>
      <c r="AD142" t="str">
        <f>IF(AND(Program!AD142&lt;&gt;"",OR(Kişisel!$C$1=Program!AD144,AND(Program!AD144="",Program!AD$3=Kişisel!$C$1))),CONCATENATE(AD$2,"-",Program!AD142," "),"")</f>
        <v/>
      </c>
      <c r="AE142" t="str">
        <f>IF(AND(Program!AE142&lt;&gt;"",OR(Kişisel!$C$1=Program!AE144,AND(Program!AE144="",Program!AE$3=Kişisel!$C$1))),CONCATENATE(AE$2,"-",Program!AE142," "),"")</f>
        <v/>
      </c>
      <c r="AF142" t="str">
        <f>IF(AND(Program!AF142&lt;&gt;"",OR(Kişisel!$C$1=Program!AF144,AND(Program!AF144="",Program!AF$3=Kişisel!$C$1))),CONCATENATE(AF$2,"-",Program!AF142," "),"")</f>
        <v/>
      </c>
      <c r="AG142" t="str">
        <f>IF(AND(Program!AG142&lt;&gt;"",OR(Kişisel!$C$1=Program!AG144,AND(Program!AG144="",Program!AG$3=Kişisel!$C$1))),CONCATENATE(AG$2,"-",Program!AG142," "),"")</f>
        <v/>
      </c>
      <c r="AH142" t="str">
        <f>IF(AND(Program!AH142&lt;&gt;"",OR(Kişisel!$C$1=Program!AH144,AND(Program!AH144="",Program!AH$3=Kişisel!$C$1))),CONCATENATE(AH$2,"-",Program!AH142," "),"")</f>
        <v/>
      </c>
      <c r="AI142" t="str">
        <f>IF(AND(Program!AI142&lt;&gt;"",OR(Kişisel!$C$1=Program!AI144,AND(Program!AI144="",Program!AI$3=Kişisel!$C$1))),CONCATENATE(AI$2,"-",Program!AI142," "),"")</f>
        <v/>
      </c>
      <c r="AJ142" t="str">
        <f>IF(AND(Program!AJ142&lt;&gt;"",OR(Kişisel!$C$1=Program!AJ144,AND(Program!AJ144="",Program!AJ$3=Kişisel!$C$1))),CONCATENATE(AJ$2,"-",Program!AJ142," "),"")</f>
        <v/>
      </c>
      <c r="AK142" t="str">
        <f>IF(AND(Program!AK142&lt;&gt;"",OR(Kişisel!$C$1=Program!AK144,AND(Program!AK144="",Program!AK$3=Kişisel!$C$1))),CONCATENATE(AK$2,"-",Program!AK142," "),"")</f>
        <v/>
      </c>
      <c r="AL142" t="str">
        <f>IF(AND(Program!AL142&lt;&gt;"",OR(Kişisel!$C$1=Program!AL144,AND(Program!AL144="",Program!AL$3=Kişisel!$C$1))),CONCATENATE(AL$2,"-",Program!AL142," "),"")</f>
        <v/>
      </c>
      <c r="AM142" t="str">
        <f>IF(AND(Program!AM142&lt;&gt;"",OR(Kişisel!$C$1=Program!AM144,AND(Program!AM144="",Program!AM$3=Kişisel!$C$1))),CONCATENATE(AM$2,"-",Program!AM142," "),"")</f>
        <v/>
      </c>
      <c r="AN142" t="str">
        <f>IF(AND(Program!AN142&lt;&gt;"",OR(Kişisel!$C$1=Program!AN144,AND(Program!AN144="",Program!AN$3=Kişisel!$C$1))),CONCATENATE(AN$2,"-",Program!AN142," "),"")</f>
        <v/>
      </c>
      <c r="AO142" t="str">
        <f>IF(AND(Program!AO142&lt;&gt;"",OR(Kişisel!$C$1=Program!AO144,AND(Program!AO144="",Program!AO$3=Kişisel!$C$1))),CONCATENATE(AO$2,"-",Program!AO142," "),"")</f>
        <v/>
      </c>
      <c r="AP142" t="str">
        <f>IF(AND(Program!AP142&lt;&gt;"",OR(Kişisel!$C$1=Program!AP144,AND(Program!AP144="",Program!AP$3=Kişisel!$C$1))),CONCATENATE(AP$2,"-",Program!AP142," "),"")</f>
        <v/>
      </c>
      <c r="AQ142" t="str">
        <f>IF(AND(Program!AQ142&lt;&gt;"",OR(Kişisel!$C$1=Program!AQ144,AND(Program!AQ144="",Program!AQ$3=Kişisel!$C$1))),CONCATENATE(AQ$2,"-",Program!AQ142," "),"")</f>
        <v xml:space="preserve">GRA2-TASARIMDA FOTOĞRAF KULLANIMI </v>
      </c>
      <c r="AR142" t="str">
        <f>IF(AND(Program!AR142&lt;&gt;"",OR(Kişisel!$C$1=Program!AR144,AND(Program!AR144="",Program!AR$3=Kişisel!$C$1))),CONCATENATE(AR$2,"-",Program!AR142," "),"")</f>
        <v/>
      </c>
      <c r="AS142" t="str">
        <f>IF(AND(Program!AS142&lt;&gt;"",OR(Kişisel!$C$1=Program!AS144,AND(Program!AS144="",Program!AS$3=Kişisel!$C$1))),CONCATENATE(AS$2,"-",Program!AS142," "),"")</f>
        <v/>
      </c>
      <c r="AT142" t="str">
        <f>IF(AND(Program!AT142&lt;&gt;"",OR(Kişisel!$C$1=Program!AT144,AND(Program!AT144="",Program!AT$3=Kişisel!$C$1))),CONCATENATE(AT$2,"-",Program!AT142," "),"")</f>
        <v/>
      </c>
      <c r="AU142" t="str">
        <f>IF(AND(Program!AU142&lt;&gt;"",OR(Kişisel!$C$1=Program!AU144,AND(Program!AU144="",Program!AU$3=Kişisel!$C$1))),CONCATENATE(AU$2,"-",Program!AU142," "),"")</f>
        <v/>
      </c>
      <c r="AV142" t="str">
        <f>IF(AND(Program!AV142&lt;&gt;"",OR(Kişisel!$C$1=Program!AV144,AND(Program!AV144="",Program!AV$3=Kişisel!$C$1))),CONCATENATE(AV$2,"-",Program!AV142," "),"")</f>
        <v/>
      </c>
      <c r="AW142" t="str">
        <f>IF(AND(Program!AW142&lt;&gt;"",OR(Kişisel!$C$1=Program!AW144,AND(Program!AW144="",Program!AW$3=Kişisel!$C$1))),CONCATENATE(AW$2,"-",Program!AW142," "),"")</f>
        <v/>
      </c>
      <c r="AX142" t="str">
        <f>IF(AND(Program!AX142&lt;&gt;"",OR(Kişisel!$C$1=Program!AX144,AND(Program!AX144="",Program!AX$3=Kişisel!$C$1))),CONCATENATE(AX$2,"-",Program!AX142," "),"")</f>
        <v/>
      </c>
      <c r="AY142" t="str">
        <f>IF(AND(Program!AY142&lt;&gt;"",OR(Kişisel!$C$1=Program!AY144,AND(Program!AY144="",Program!AY$3=Kişisel!$C$1))),CONCATENATE(AY$2,"-",Program!AY142," "),"")</f>
        <v/>
      </c>
      <c r="AZ142" t="str">
        <f>IF(AND(Program!AZ142&lt;&gt;"",OR(Kişisel!$C$1=Program!AZ144,AND(Program!AZ144="",Program!AZ$3=Kişisel!$C$1))),CONCATENATE(AZ$2,"-",Program!AZ142," "),"")</f>
        <v/>
      </c>
      <c r="BA142" t="str">
        <f>IF(AND(Program!BA142&lt;&gt;"",OR(Kişisel!$C$1=Program!BA144,AND(Program!BA144="",Program!BA$3=Kişisel!$C$1))),CONCATENATE(BA$2,"-",Program!BA142," "),"")</f>
        <v/>
      </c>
      <c r="BB142" t="str">
        <f>IF(AND(Program!BB142&lt;&gt;"",OR(Kişisel!$C$1=Program!BB144,AND(Program!BB144="",Program!BB$3=Kişisel!$C$1))),CONCATENATE(BB$2,"-",Program!BB142," "),"")</f>
        <v/>
      </c>
      <c r="BC142" t="str">
        <f>IF(AND(Program!BC142&lt;&gt;"",OR(Kişisel!$C$1=Program!BC144,AND(Program!BC144="",Program!BC$3=Kişisel!$C$1))),CONCATENATE(BC$2,"-",Program!BC142," "),"")</f>
        <v/>
      </c>
      <c r="BD142" t="str">
        <f>IF(AND(Program!BD142&lt;&gt;"",OR(Kişisel!$C$1=Program!BD144,AND(Program!BD144="",Program!BD$3=Kişisel!$C$1))),CONCATENATE(BD$2,"-",Program!BD142," "),"")</f>
        <v/>
      </c>
      <c r="BE142" t="str">
        <f>IF(AND(Program!BE142&lt;&gt;"",OR(Kişisel!$C$1=Program!BE144,AND(Program!BE144="",Program!BE$3=Kişisel!$C$1))),CONCATENATE(BE$2,"-",Program!BE142," "),"")</f>
        <v/>
      </c>
      <c r="BF142" t="str">
        <f t="shared" ref="BF142" si="207">CONCATENATE(D142,E142,F142,G142,H142,I142,J142,K142,L142,M142,N142,O142,P142,Q142,R142,S142,T142,U142,V142,W142,X142,Y142,Z142,AA142,AB142,AC142,AD142,AE142,AF142,AG142,AH142,AI142,AJ142,AK142,AL142,AM142,AN142,AO142,AP142,AQ142,)</f>
        <v xml:space="preserve">GRA2-TASARIMDA FOTOĞRAF KULLANIMI </v>
      </c>
      <c r="BG142" t="str">
        <f t="shared" ref="BG142" si="208">CONCATENATE(AR142,AS142,AT142,AU142,AV142,AW142,AX142,AY142,AZ142,BA142,BB142,BC142,BD142,BE142)</f>
        <v/>
      </c>
    </row>
    <row r="143" spans="1:59">
      <c r="A143" s="394"/>
      <c r="B143" s="5"/>
      <c r="D143" s="29" t="str">
        <f>IF(D141&lt;&gt;"",IF(Program!D144&lt;&gt;"","("&amp;Program!D144&amp;")","("&amp;Program!D$3&amp;")"),"")</f>
        <v/>
      </c>
      <c r="E143" s="29" t="str">
        <f>IF(E141&lt;&gt;"",IF(Program!E144&lt;&gt;"","("&amp;Program!E144&amp;")","("&amp;Program!E$3&amp;")"),"")</f>
        <v/>
      </c>
      <c r="F143" s="29" t="str">
        <f>IF(F141&lt;&gt;"",IF(Program!F144&lt;&gt;"","("&amp;Program!F144&amp;")","("&amp;Program!F$3&amp;")"),"")</f>
        <v/>
      </c>
      <c r="G143" s="29" t="str">
        <f>IF(G141&lt;&gt;"",IF(Program!G144&lt;&gt;"","("&amp;Program!G144&amp;")","("&amp;Program!G$3&amp;")"),"")</f>
        <v/>
      </c>
      <c r="H143" s="29" t="str">
        <f>IF(H141&lt;&gt;"",IF(Program!H144&lt;&gt;"","("&amp;Program!H144&amp;")","("&amp;Program!H$3&amp;")"),"")</f>
        <v/>
      </c>
      <c r="I143" s="29" t="str">
        <f>IF(I141&lt;&gt;"",IF(Program!I144&lt;&gt;"","("&amp;Program!I144&amp;")","("&amp;Program!I$3&amp;")"),"")</f>
        <v/>
      </c>
      <c r="J143" s="29" t="str">
        <f>IF(J141&lt;&gt;"",IF(Program!J144&lt;&gt;"","("&amp;Program!J144&amp;")","("&amp;Program!J$3&amp;")"),"")</f>
        <v/>
      </c>
      <c r="K143" s="29" t="str">
        <f>IF(K141&lt;&gt;"",IF(Program!K144&lt;&gt;"","("&amp;Program!K144&amp;")","("&amp;Program!K$3&amp;")"),"")</f>
        <v/>
      </c>
      <c r="L143" s="29" t="str">
        <f>IF(L141&lt;&gt;"",IF(Program!L144&lt;&gt;"","("&amp;Program!L144&amp;")","("&amp;Program!L$3&amp;")"),"")</f>
        <v/>
      </c>
      <c r="M143" s="29" t="str">
        <f>IF(M141&lt;&gt;"",IF(Program!M144&lt;&gt;"","("&amp;Program!M144&amp;")","("&amp;Program!M$3&amp;")"),"")</f>
        <v/>
      </c>
      <c r="N143" s="29" t="str">
        <f>IF(N141&lt;&gt;"",IF(Program!N144&lt;&gt;"","("&amp;Program!N144&amp;")","("&amp;Program!N$3&amp;")"),"")</f>
        <v/>
      </c>
      <c r="O143" s="29" t="str">
        <f>IF(O141&lt;&gt;"",IF(Program!O144&lt;&gt;"","("&amp;Program!O144&amp;")","("&amp;Program!O$3&amp;")"),"")</f>
        <v/>
      </c>
      <c r="P143" s="29" t="str">
        <f>IF(P141&lt;&gt;"",IF(Program!P144&lt;&gt;"","("&amp;Program!P144&amp;")","("&amp;Program!P$3&amp;")"),"")</f>
        <v/>
      </c>
      <c r="Q143" s="29" t="str">
        <f>IF(Q141&lt;&gt;"",IF(Program!Q144&lt;&gt;"","("&amp;Program!Q144&amp;")","("&amp;Program!Q$3&amp;")"),"")</f>
        <v/>
      </c>
      <c r="R143" s="29" t="str">
        <f>IF(R141&lt;&gt;"",IF(Program!R144&lt;&gt;"","("&amp;Program!R144&amp;")","("&amp;Program!R$3&amp;")"),"")</f>
        <v/>
      </c>
      <c r="S143" s="29" t="str">
        <f>IF(S141&lt;&gt;"",IF(Program!S144&lt;&gt;"","("&amp;Program!S144&amp;")","("&amp;Program!S$3&amp;")"),"")</f>
        <v/>
      </c>
      <c r="T143" s="29" t="str">
        <f>IF(T141&lt;&gt;"",IF(Program!T144&lt;&gt;"","("&amp;Program!T144&amp;")","("&amp;Program!T$3&amp;")"),"")</f>
        <v/>
      </c>
      <c r="U143" s="29" t="str">
        <f>IF(U141&lt;&gt;"",IF(Program!U144&lt;&gt;"","("&amp;Program!U144&amp;")","("&amp;Program!U$3&amp;")"),"")</f>
        <v/>
      </c>
      <c r="V143" s="29" t="str">
        <f>IF(V141&lt;&gt;"",IF(Program!V144&lt;&gt;"","("&amp;Program!V144&amp;")","("&amp;Program!V$3&amp;")"),"")</f>
        <v/>
      </c>
      <c r="W143" s="29" t="str">
        <f>IF(W141&lt;&gt;"",IF(Program!W144&lt;&gt;"","("&amp;Program!W144&amp;")","("&amp;Program!W$3&amp;")"),"")</f>
        <v/>
      </c>
      <c r="X143" s="29" t="str">
        <f>IF(X141&lt;&gt;"",IF(Program!X144&lt;&gt;"","("&amp;Program!X144&amp;")","("&amp;Program!X$3&amp;")"),"")</f>
        <v/>
      </c>
      <c r="Y143" s="29" t="str">
        <f>IF(Y141&lt;&gt;"",IF(Program!Y144&lt;&gt;"","("&amp;Program!Y144&amp;")","("&amp;Program!Y$3&amp;")"),"")</f>
        <v/>
      </c>
      <c r="Z143" s="29" t="str">
        <f>IF(Z141&lt;&gt;"",IF(Program!Z144&lt;&gt;"","("&amp;Program!Z144&amp;")","("&amp;Program!Z$3&amp;")"),"")</f>
        <v/>
      </c>
      <c r="AA143" s="29" t="str">
        <f>IF(AA141&lt;&gt;"",IF(Program!AA144&lt;&gt;"","("&amp;Program!AA144&amp;")","("&amp;Program!AA$3&amp;")"),"")</f>
        <v/>
      </c>
      <c r="AB143" s="29" t="str">
        <f>IF(AB141&lt;&gt;"",IF(Program!AB144&lt;&gt;"","("&amp;Program!AB144&amp;")","("&amp;Program!AB$3&amp;")"),"")</f>
        <v/>
      </c>
      <c r="AC143" s="29" t="str">
        <f>IF(AC141&lt;&gt;"",IF(Program!AC144&lt;&gt;"","("&amp;Program!AC144&amp;")","("&amp;Program!AC$3&amp;")"),"")</f>
        <v/>
      </c>
      <c r="AD143" s="29" t="str">
        <f>IF(AD141&lt;&gt;"",IF(Program!AD144&lt;&gt;"","("&amp;Program!AD144&amp;")","("&amp;Program!AD$3&amp;")"),"")</f>
        <v/>
      </c>
      <c r="AE143" s="29" t="str">
        <f>IF(AE141&lt;&gt;"",IF(Program!AE144&lt;&gt;"","("&amp;Program!AE144&amp;")","("&amp;Program!AE$3&amp;")"),"")</f>
        <v/>
      </c>
      <c r="AF143" s="29" t="str">
        <f>IF(AF141&lt;&gt;"",IF(Program!AF144&lt;&gt;"","("&amp;Program!AF144&amp;")","("&amp;Program!AF$3&amp;")"),"")</f>
        <v/>
      </c>
      <c r="AG143" s="29" t="str">
        <f>IF(AG141&lt;&gt;"",IF(Program!AG144&lt;&gt;"","("&amp;Program!AG144&amp;")","("&amp;Program!AG$3&amp;")"),"")</f>
        <v/>
      </c>
      <c r="AH143" s="29" t="str">
        <f>IF(AH141&lt;&gt;"",IF(Program!AH144&lt;&gt;"","("&amp;Program!AH144&amp;")","("&amp;Program!AH$3&amp;")"),"")</f>
        <v/>
      </c>
      <c r="AI143" s="29" t="str">
        <f>IF(AI141&lt;&gt;"",IF(Program!AI144&lt;&gt;"","("&amp;Program!AI144&amp;")","("&amp;Program!AI$3&amp;")"),"")</f>
        <v/>
      </c>
      <c r="AJ143" s="29" t="str">
        <f>IF(AJ141&lt;&gt;"",IF(Program!AJ144&lt;&gt;"","("&amp;Program!AJ144&amp;")","("&amp;Program!AJ$3&amp;")"),"")</f>
        <v/>
      </c>
      <c r="AK143" s="29" t="str">
        <f>IF(AK141&lt;&gt;"",IF(Program!AK144&lt;&gt;"","("&amp;Program!AK144&amp;")","("&amp;Program!AK$3&amp;")"),"")</f>
        <v/>
      </c>
      <c r="AL143" s="29" t="str">
        <f>IF(AL141&lt;&gt;"",IF(Program!AL144&lt;&gt;"","("&amp;Program!AL144&amp;")","("&amp;Program!AL$3&amp;")"),"")</f>
        <v/>
      </c>
      <c r="AM143" s="29" t="str">
        <f>IF(AM141&lt;&gt;"",IF(Program!AM144&lt;&gt;"","("&amp;Program!AM144&amp;")","("&amp;Program!AM$3&amp;")"),"")</f>
        <v/>
      </c>
      <c r="AN143" s="29" t="str">
        <f>IF(AN141&lt;&gt;"",IF(Program!AN144&lt;&gt;"","("&amp;Program!AN144&amp;")","("&amp;Program!AN$3&amp;")"),"")</f>
        <v/>
      </c>
      <c r="AO143" s="29" t="str">
        <f>IF(AO141&lt;&gt;"",IF(Program!AO144&lt;&gt;"","("&amp;Program!AO144&amp;")","("&amp;Program!AO$3&amp;")"),"")</f>
        <v/>
      </c>
      <c r="AP143" s="29" t="str">
        <f>IF(AP141&lt;&gt;"",IF(Program!AP144&lt;&gt;"","("&amp;Program!AP144&amp;")","("&amp;Program!AP$3&amp;")"),"")</f>
        <v/>
      </c>
      <c r="AQ143" s="29" t="str">
        <f>IF(AQ141&lt;&gt;"",IF(Program!AQ144&lt;&gt;"","("&amp;Program!AQ144&amp;")","("&amp;Program!AQ$3&amp;")"),"")</f>
        <v/>
      </c>
      <c r="AR143" s="29" t="str">
        <f>IF(AR141&lt;&gt;"",IF(Program!AR144&lt;&gt;"","("&amp;Program!AR144&amp;")","("&amp;Program!AR$3&amp;")"),"")</f>
        <v/>
      </c>
      <c r="AS143" s="29" t="str">
        <f>IF(AS141&lt;&gt;"",IF(Program!AS144&lt;&gt;"","("&amp;Program!AS144&amp;")","("&amp;Program!AS$3&amp;")"),"")</f>
        <v/>
      </c>
      <c r="AT143" s="29" t="str">
        <f>IF(AT141&lt;&gt;"",IF(Program!AT144&lt;&gt;"","("&amp;Program!AT144&amp;")","("&amp;Program!AT$3&amp;")"),"")</f>
        <v/>
      </c>
      <c r="AU143" s="29" t="str">
        <f>IF(AU141&lt;&gt;"",IF(Program!AU144&lt;&gt;"","("&amp;Program!AU144&amp;")","("&amp;Program!AU$3&amp;")"),"")</f>
        <v/>
      </c>
      <c r="AV143" s="29" t="str">
        <f>IF(AV141&lt;&gt;"",IF(Program!AV144&lt;&gt;"","("&amp;Program!AV144&amp;")","("&amp;Program!AV$3&amp;")"),"")</f>
        <v/>
      </c>
      <c r="AW143" s="29" t="str">
        <f>IF(AW141&lt;&gt;"",IF(Program!AW144&lt;&gt;"","("&amp;Program!AW144&amp;")","("&amp;Program!AW$3&amp;")"),"")</f>
        <v/>
      </c>
      <c r="AX143" s="29" t="str">
        <f>IF(AX141&lt;&gt;"",IF(Program!AX144&lt;&gt;"","("&amp;Program!AX144&amp;")","("&amp;Program!AX$3&amp;")"),"")</f>
        <v/>
      </c>
      <c r="AY143" s="29" t="str">
        <f>IF(AY141&lt;&gt;"",IF(Program!AY144&lt;&gt;"","("&amp;Program!AY144&amp;")","("&amp;Program!AY$3&amp;")"),"")</f>
        <v/>
      </c>
      <c r="AZ143" s="29" t="str">
        <f>IF(AZ141&lt;&gt;"",IF(Program!AZ144&lt;&gt;"","("&amp;Program!AZ144&amp;")","("&amp;Program!AZ$3&amp;")"),"")</f>
        <v/>
      </c>
      <c r="BA143" s="29" t="str">
        <f>IF(BA141&lt;&gt;"",IF(Program!BA144&lt;&gt;"","("&amp;Program!BA144&amp;")","("&amp;Program!BA$3&amp;")"),"")</f>
        <v/>
      </c>
      <c r="BB143" s="29" t="str">
        <f>IF(BB141&lt;&gt;"",IF(Program!BB144&lt;&gt;"","("&amp;Program!BB144&amp;")","("&amp;Program!BB$3&amp;")"),"")</f>
        <v/>
      </c>
      <c r="BC143" s="29" t="str">
        <f>IF(BC141&lt;&gt;"",IF(Program!BC144&lt;&gt;"","("&amp;Program!BC144&amp;")","("&amp;Program!BC$3&amp;")"),"")</f>
        <v/>
      </c>
      <c r="BD143" s="29" t="str">
        <f>IF(BD141&lt;&gt;"",IF(Program!BD144&lt;&gt;"","("&amp;Program!BD144&amp;")","("&amp;Program!BD$3&amp;")"),"")</f>
        <v/>
      </c>
      <c r="BE143" s="29" t="str">
        <f>IF(BE141&lt;&gt;"",IF(Program!BE144&lt;&gt;"","("&amp;Program!BE144&amp;")","("&amp;Program!BE$3&amp;")"),"")</f>
        <v/>
      </c>
    </row>
    <row r="144" spans="1:59">
      <c r="A144" s="394"/>
      <c r="B144" s="5">
        <v>0.5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t="str">
        <f t="shared" ref="BF144:BF145" si="209">CONCATENATE(D144,D146,E144,E146,F144,F146,G144,G146,H144,H146,I144,I146,J144,J146,K144,K146,L144,L146,M144,M146,N144,N146,O144,O146,P144,P146,Q144,Q146,R144,R146,S144,S146,T144,T146,U144,U146,V144,V146,W144,W146,X144,X146,Y144,Y146,Z144,Z146,AA144,AA146,AB144,AB146,AC144,AC146,AD144,AD146,AE144,AE146,AF144,AF146,AG144,AG146,AH144,AH146,AI144,AI146,AJ144,AJ146,AK144,AK146,AL144,AL146,AM144,AM146,AN144,AN146,AO144,AO146,AP144,AP146,AQ144,AQ146)</f>
        <v xml:space="preserve">GRA2-TASARIMDA FOTOĞRAF KULLANIMI </v>
      </c>
      <c r="BG144" t="str">
        <f t="shared" ref="BG144:BG145" si="210">CONCATENATE(AR144,AR146,AS144,AS146,AT144,AT146,AU144,AU146,AV144,AV146,AW144,AW146,AX144,AX146,AY144,AY146,AZ144,AZ146,BA144,BA146,BB144,BB146,BC144,BC146,BD144,BD146,BE144,BE146)</f>
        <v/>
      </c>
    </row>
    <row r="145" spans="1:59">
      <c r="A145" s="394"/>
      <c r="B145" s="5">
        <v>0.54166666666666696</v>
      </c>
      <c r="C145" s="6" t="str">
        <f t="shared" ref="C145:C146" si="211">CONCATENATE(BF145,BG145)</f>
        <v/>
      </c>
      <c r="D145" s="9" t="str">
        <f>IF(IFERROR(SEARCH(Kişisel!$A$1,Program!D147),FALSE),D$2&amp;"-"&amp;Program!D146&amp;"/ ","")</f>
        <v/>
      </c>
      <c r="E145" s="9" t="str">
        <f>IF(IFERROR(SEARCH(Kişisel!$A$1,Program!E147),FALSE),E$2&amp;"-"&amp;Program!E146&amp;"/ ","")</f>
        <v/>
      </c>
      <c r="F145" s="9" t="str">
        <f>IF(IFERROR(SEARCH(Kişisel!$A$1,Program!F147),FALSE),F$2&amp;"-"&amp;Program!F146&amp;"/ ","")</f>
        <v/>
      </c>
      <c r="G145" s="9" t="str">
        <f>IF(IFERROR(SEARCH(Kişisel!$A$1,Program!G147),FALSE),G$2&amp;"-"&amp;Program!G146&amp;"/ ","")</f>
        <v/>
      </c>
      <c r="H145" s="9" t="str">
        <f>IF(IFERROR(SEARCH(Kişisel!$A$1,Program!H147),FALSE),H$2&amp;"-"&amp;Program!H146&amp;"/ ","")</f>
        <v/>
      </c>
      <c r="I145" s="9" t="str">
        <f>IF(IFERROR(SEARCH(Kişisel!$A$1,Program!I147),FALSE),I$2&amp;"-"&amp;Program!I146&amp;"/ ","")</f>
        <v/>
      </c>
      <c r="J145" s="9" t="str">
        <f>IF(IFERROR(SEARCH(Kişisel!$A$1,Program!J147),FALSE),J$2&amp;"-"&amp;Program!J146&amp;"/ ","")</f>
        <v/>
      </c>
      <c r="K145" s="9" t="str">
        <f>IF(IFERROR(SEARCH(Kişisel!$A$1,Program!K147),FALSE),K$2&amp;"-"&amp;Program!K146&amp;"/ ","")</f>
        <v/>
      </c>
      <c r="L145" s="9" t="str">
        <f>IF(IFERROR(SEARCH(Kişisel!$A$1,Program!L147),FALSE),L$2&amp;"-"&amp;Program!L146&amp;"/ ","")</f>
        <v/>
      </c>
      <c r="M145" s="9" t="str">
        <f>IF(IFERROR(SEARCH(Kişisel!$A$1,Program!M147),FALSE),M$2&amp;"-"&amp;Program!M146&amp;"/ ","")</f>
        <v/>
      </c>
      <c r="N145" s="9" t="str">
        <f>IF(IFERROR(SEARCH(Kişisel!$A$1,Program!N147),FALSE),N$2&amp;"-"&amp;Program!N146&amp;"/ ","")</f>
        <v/>
      </c>
      <c r="O145" s="9" t="str">
        <f>IF(IFERROR(SEARCH(Kişisel!$A$1,Program!O147),FALSE),O$2&amp;"-"&amp;Program!O146&amp;"/ ","")</f>
        <v/>
      </c>
      <c r="P145" s="9" t="str">
        <f>IF(IFERROR(SEARCH(Kişisel!$A$1,Program!P147),FALSE),P$2&amp;"-"&amp;Program!P146&amp;"/ ","")</f>
        <v/>
      </c>
      <c r="Q145" s="9" t="str">
        <f>IF(IFERROR(SEARCH(Kişisel!$A$1,Program!Q147),FALSE),Q$2&amp;"-"&amp;Program!Q146&amp;"/ ","")</f>
        <v/>
      </c>
      <c r="R145" s="9" t="str">
        <f>IF(IFERROR(SEARCH(Kişisel!$A$1,Program!R147),FALSE),R$2&amp;"-"&amp;Program!R146&amp;"/ ","")</f>
        <v/>
      </c>
      <c r="S145" s="9" t="str">
        <f>IF(IFERROR(SEARCH(Kişisel!$A$1,Program!S147),FALSE),S$2&amp;"-"&amp;Program!S146&amp;"/ ","")</f>
        <v/>
      </c>
      <c r="T145" s="9" t="str">
        <f>IF(IFERROR(SEARCH(Kişisel!$A$1,Program!T147),FALSE),T$2&amp;"-"&amp;Program!T146&amp;"/ ","")</f>
        <v/>
      </c>
      <c r="U145" s="9" t="str">
        <f>IF(IFERROR(SEARCH(Kişisel!$A$1,Program!U147),FALSE),U$2&amp;"-"&amp;Program!U146&amp;"/ ","")</f>
        <v/>
      </c>
      <c r="V145" s="9" t="str">
        <f>IF(IFERROR(SEARCH(Kişisel!$A$1,Program!V147),FALSE),V$2&amp;"-"&amp;Program!V146&amp;"/ ","")</f>
        <v/>
      </c>
      <c r="W145" s="9" t="str">
        <f>IF(IFERROR(SEARCH(Kişisel!$A$1,Program!W147),FALSE),W$2&amp;"-"&amp;Program!W146&amp;"/ ","")</f>
        <v/>
      </c>
      <c r="X145" s="9" t="str">
        <f>IF(IFERROR(SEARCH(Kişisel!$A$1,Program!X147),FALSE),X$2&amp;"-"&amp;Program!X146&amp;"/ ","")</f>
        <v/>
      </c>
      <c r="Y145" s="9" t="str">
        <f>IF(IFERROR(SEARCH(Kişisel!$A$1,Program!Y147),FALSE),Y$2&amp;"-"&amp;Program!Y146&amp;"/ ","")</f>
        <v/>
      </c>
      <c r="Z145" s="9" t="str">
        <f>IF(IFERROR(SEARCH(Kişisel!$A$1,Program!Z147),FALSE),Z$2&amp;"-"&amp;Program!Z146&amp;"/ ","")</f>
        <v/>
      </c>
      <c r="AA145" s="9" t="str">
        <f>IF(IFERROR(SEARCH(Kişisel!$A$1,Program!AA147),FALSE),AA$2&amp;"-"&amp;Program!AA146&amp;"/ ","")</f>
        <v/>
      </c>
      <c r="AB145" s="9" t="str">
        <f>IF(IFERROR(SEARCH(Kişisel!$A$1,Program!AB147),FALSE),AB$2&amp;"-"&amp;Program!AB146&amp;"/ ","")</f>
        <v/>
      </c>
      <c r="AC145" s="9" t="str">
        <f>IF(IFERROR(SEARCH(Kişisel!$A$1,Program!AC147),FALSE),AC$2&amp;"-"&amp;Program!AC146&amp;"/ ","")</f>
        <v/>
      </c>
      <c r="AD145" s="9" t="str">
        <f>IF(IFERROR(SEARCH(Kişisel!$A$1,Program!AD147),FALSE),AD$2&amp;"-"&amp;Program!AD146&amp;"/ ","")</f>
        <v/>
      </c>
      <c r="AE145" s="9" t="str">
        <f>IF(IFERROR(SEARCH(Kişisel!$A$1,Program!AE147),FALSE),AE$2&amp;"-"&amp;Program!AE146&amp;"/ ","")</f>
        <v/>
      </c>
      <c r="AF145" s="9" t="str">
        <f>IF(IFERROR(SEARCH(Kişisel!$A$1,Program!AF147),FALSE),AF$2&amp;"-"&amp;Program!AF146&amp;"/ ","")</f>
        <v/>
      </c>
      <c r="AG145" s="9" t="str">
        <f>IF(IFERROR(SEARCH(Kişisel!$A$1,Program!AG147),FALSE),AG$2&amp;"-"&amp;Program!AG146&amp;"/ ","")</f>
        <v/>
      </c>
      <c r="AH145" s="9" t="str">
        <f>IF(IFERROR(SEARCH(Kişisel!$A$1,Program!AH147),FALSE),AH$2&amp;"-"&amp;Program!AH146&amp;"/ ","")</f>
        <v/>
      </c>
      <c r="AI145" s="9" t="str">
        <f>IF(IFERROR(SEARCH(Kişisel!$A$1,Program!AI147),FALSE),AI$2&amp;"-"&amp;Program!AI146&amp;"/ ","")</f>
        <v/>
      </c>
      <c r="AJ145" s="9" t="str">
        <f>IF(IFERROR(SEARCH(Kişisel!$A$1,Program!AJ147),FALSE),AJ$2&amp;"-"&amp;Program!AJ146&amp;"/ ","")</f>
        <v/>
      </c>
      <c r="AK145" s="9" t="str">
        <f>IF(IFERROR(SEARCH(Kişisel!$A$1,Program!AK147),FALSE),AK$2&amp;"-"&amp;Program!AK146&amp;"/ ","")</f>
        <v/>
      </c>
      <c r="AL145" s="9" t="str">
        <f>IF(IFERROR(SEARCH(Kişisel!$A$1,Program!AL147),FALSE),AL$2&amp;"-"&amp;Program!AL146&amp;"/ ","")</f>
        <v/>
      </c>
      <c r="AM145" s="9" t="str">
        <f>IF(IFERROR(SEARCH(Kişisel!$A$1,Program!AM147),FALSE),AM$2&amp;"-"&amp;Program!AM146&amp;"/ ","")</f>
        <v/>
      </c>
      <c r="AN145" s="9" t="str">
        <f>IF(IFERROR(SEARCH(Kişisel!$A$1,Program!AN147),FALSE),AN$2&amp;"-"&amp;Program!AN146&amp;"/ ","")</f>
        <v/>
      </c>
      <c r="AO145" s="9" t="str">
        <f>IF(IFERROR(SEARCH(Kişisel!$A$1,Program!AO147),FALSE),AO$2&amp;"-"&amp;Program!AO146&amp;"/ ","")</f>
        <v/>
      </c>
      <c r="AP145" s="9" t="str">
        <f>IF(IFERROR(SEARCH(Kişisel!$A$1,Program!AP147),FALSE),AP$2&amp;"-"&amp;Program!AP146&amp;"/ ","")</f>
        <v/>
      </c>
      <c r="AQ145" s="9" t="str">
        <f>IF(IFERROR(SEARCH(Kişisel!$A$1,Program!AQ147),FALSE),AQ$2&amp;"-"&amp;Program!AQ146&amp;"/ ","")</f>
        <v/>
      </c>
      <c r="AR145" s="9" t="str">
        <f>IF(IFERROR(SEARCH(Kişisel!$A$1,Program!AR147),FALSE),AR$2&amp;"-"&amp;Program!AR146&amp;"/ ","")</f>
        <v/>
      </c>
      <c r="AS145" s="9" t="str">
        <f>IF(IFERROR(SEARCH(Kişisel!$A$1,Program!AS147),FALSE),AS$2&amp;"-"&amp;Program!AS146&amp;"/ ","")</f>
        <v/>
      </c>
      <c r="AT145" s="9" t="str">
        <f>IF(IFERROR(SEARCH(Kişisel!$A$1,Program!AT147),FALSE),AT$2&amp;"-"&amp;Program!AT146&amp;"/ ","")</f>
        <v/>
      </c>
      <c r="AU145" s="9" t="str">
        <f>IF(IFERROR(SEARCH(Kişisel!$A$1,Program!AU147),FALSE),AU$2&amp;"-"&amp;Program!AU146&amp;"/ ","")</f>
        <v/>
      </c>
      <c r="AV145" s="9" t="str">
        <f>IF(IFERROR(SEARCH(Kişisel!$A$1,Program!AV147),FALSE),AV$2&amp;"-"&amp;Program!AV146&amp;"/ ","")</f>
        <v/>
      </c>
      <c r="AW145" s="9" t="str">
        <f>IF(IFERROR(SEARCH(Kişisel!$A$1,Program!AW147),FALSE),AW$2&amp;"-"&amp;Program!AW146&amp;"/ ","")</f>
        <v/>
      </c>
      <c r="AX145" s="9" t="str">
        <f>IF(IFERROR(SEARCH(Kişisel!$A$1,Program!AX147),FALSE),AX$2&amp;"-"&amp;Program!AX146&amp;"/ ","")</f>
        <v/>
      </c>
      <c r="AY145" s="9" t="str">
        <f>IF(IFERROR(SEARCH(Kişisel!$A$1,Program!AY147),FALSE),AY$2&amp;"-"&amp;Program!AY146&amp;"/ ","")</f>
        <v/>
      </c>
      <c r="AZ145" s="9" t="str">
        <f>IF(IFERROR(SEARCH(Kişisel!$A$1,Program!AZ147),FALSE),AZ$2&amp;"-"&amp;Program!AZ146&amp;"/ ","")</f>
        <v/>
      </c>
      <c r="BA145" s="9" t="str">
        <f>IF(IFERROR(SEARCH(Kişisel!$A$1,Program!BA147),FALSE),BA$2&amp;"-"&amp;Program!BA146&amp;"/ ","")</f>
        <v/>
      </c>
      <c r="BB145" s="9" t="str">
        <f>IF(IFERROR(SEARCH(Kişisel!$A$1,Program!BB147),FALSE),BB$2&amp;"-"&amp;Program!BB146&amp;"/ ","")</f>
        <v/>
      </c>
      <c r="BC145" s="9" t="str">
        <f>IF(IFERROR(SEARCH(Kişisel!$A$1,Program!BC147),FALSE),BC$2&amp;"-"&amp;Program!BC146&amp;"/ ","")</f>
        <v/>
      </c>
      <c r="BD145" s="9" t="str">
        <f>IF(IFERROR(SEARCH(Kişisel!$A$1,Program!BD147),FALSE),BD$2&amp;"-"&amp;Program!BD146&amp;"/ ","")</f>
        <v/>
      </c>
      <c r="BE145" s="9" t="str">
        <f>IF(IFERROR(SEARCH(Kişisel!$A$1,Program!BE147),FALSE),BE$2&amp;"-"&amp;Program!BE146&amp;"/ ","")</f>
        <v/>
      </c>
      <c r="BF145" t="str">
        <f t="shared" si="209"/>
        <v/>
      </c>
      <c r="BG145" t="str">
        <f t="shared" si="210"/>
        <v/>
      </c>
    </row>
    <row r="146" spans="1:59">
      <c r="A146" s="394"/>
      <c r="B146" s="5"/>
      <c r="C146" s="6" t="str">
        <f t="shared" si="211"/>
        <v xml:space="preserve">GRA2-TASARIMDA FOTOĞRAF KULLANIMI </v>
      </c>
      <c r="D146" t="str">
        <f>IF(AND(Program!D146&lt;&gt;"",OR(Kişisel!$C$1=Program!D148,AND(Program!D148="",Program!D$3=Kişisel!$C$1))),CONCATENATE(D$2,"-",Program!D146," "),"")</f>
        <v/>
      </c>
      <c r="E146" t="str">
        <f>IF(AND(Program!E146&lt;&gt;"",OR(Kişisel!$C$1=Program!E148,AND(Program!E148="",Program!E$3=Kişisel!$C$1))),CONCATENATE(E$2,"-",Program!E146," "),"")</f>
        <v/>
      </c>
      <c r="F146" t="str">
        <f>IF(AND(Program!F146&lt;&gt;"",OR(Kişisel!$C$1=Program!F148,AND(Program!F148="",Program!F$3=Kişisel!$C$1))),CONCATENATE(F$2,"-",Program!F146," "),"")</f>
        <v/>
      </c>
      <c r="G146" t="str">
        <f>IF(AND(Program!G146&lt;&gt;"",OR(Kişisel!$C$1=Program!G148,AND(Program!G148="",Program!G$3=Kişisel!$C$1))),CONCATENATE(G$2,"-",Program!G146," "),"")</f>
        <v/>
      </c>
      <c r="H146" t="str">
        <f>IF(AND(Program!H146&lt;&gt;"",OR(Kişisel!$C$1=Program!H148,AND(Program!H148="",Program!H$3=Kişisel!$C$1))),CONCATENATE(H$2,"-",Program!H146," "),"")</f>
        <v/>
      </c>
      <c r="I146" t="str">
        <f>IF(AND(Program!I146&lt;&gt;"",OR(Kişisel!$C$1=Program!I148,AND(Program!I148="",Program!I$3=Kişisel!$C$1))),CONCATENATE(I$2,"-",Program!I146," "),"")</f>
        <v/>
      </c>
      <c r="J146" t="str">
        <f>IF(AND(Program!J146&lt;&gt;"",OR(Kişisel!$C$1=Program!J148,AND(Program!J148="",Program!J$3=Kişisel!$C$1))),CONCATENATE(J$2,"-",Program!J146," "),"")</f>
        <v/>
      </c>
      <c r="K146" t="str">
        <f>IF(AND(Program!K146&lt;&gt;"",OR(Kişisel!$C$1=Program!K148,AND(Program!K148="",Program!K$3=Kişisel!$C$1))),CONCATENATE(K$2,"-",Program!K146," "),"")</f>
        <v/>
      </c>
      <c r="L146" t="str">
        <f>IF(AND(Program!L146&lt;&gt;"",OR(Kişisel!$C$1=Program!L148,AND(Program!L148="",Program!L$3=Kişisel!$C$1))),CONCATENATE(L$2,"-",Program!L146," "),"")</f>
        <v/>
      </c>
      <c r="M146" t="str">
        <f>IF(AND(Program!M146&lt;&gt;"",OR(Kişisel!$C$1=Program!M148,AND(Program!M148="",Program!M$3=Kişisel!$C$1))),CONCATENATE(M$2,"-",Program!M146," "),"")</f>
        <v/>
      </c>
      <c r="N146" t="str">
        <f>IF(AND(Program!N146&lt;&gt;"",OR(Kişisel!$C$1=Program!N148,AND(Program!N148="",Program!N$3=Kişisel!$C$1))),CONCATENATE(N$2,"-",Program!N146," "),"")</f>
        <v/>
      </c>
      <c r="O146" t="str">
        <f>IF(AND(Program!O146&lt;&gt;"",OR(Kişisel!$C$1=Program!O148,AND(Program!O148="",Program!O$3=Kişisel!$C$1))),CONCATENATE(O$2,"-",Program!O146," "),"")</f>
        <v/>
      </c>
      <c r="P146" t="str">
        <f>IF(AND(Program!P146&lt;&gt;"",OR(Kişisel!$C$1=Program!P148,AND(Program!P148="",Program!P$3=Kişisel!$C$1))),CONCATENATE(P$2,"-",Program!P146," "),"")</f>
        <v/>
      </c>
      <c r="Q146" t="str">
        <f>IF(AND(Program!Q146&lt;&gt;"",OR(Kişisel!$C$1=Program!Q148,AND(Program!Q148="",Program!Q$3=Kişisel!$C$1))),CONCATENATE(Q$2,"-",Program!Q146," "),"")</f>
        <v/>
      </c>
      <c r="R146" t="str">
        <f>IF(AND(Program!R146&lt;&gt;"",OR(Kişisel!$C$1=Program!R148,AND(Program!R148="",Program!R$3=Kişisel!$C$1))),CONCATENATE(R$2,"-",Program!R146," "),"")</f>
        <v/>
      </c>
      <c r="S146" t="str">
        <f>IF(AND(Program!S146&lt;&gt;"",OR(Kişisel!$C$1=Program!S148,AND(Program!S148="",Program!S$3=Kişisel!$C$1))),CONCATENATE(S$2,"-",Program!S146," "),"")</f>
        <v/>
      </c>
      <c r="T146" t="str">
        <f>IF(AND(Program!T146&lt;&gt;"",OR(Kişisel!$C$1=Program!T148,AND(Program!T148="",Program!T$3=Kişisel!$C$1))),CONCATENATE(T$2,"-",Program!T146," "),"")</f>
        <v/>
      </c>
      <c r="U146" t="str">
        <f>IF(AND(Program!U146&lt;&gt;"",OR(Kişisel!$C$1=Program!U148,AND(Program!U148="",Program!U$3=Kişisel!$C$1))),CONCATENATE(U$2,"-",Program!U146," "),"")</f>
        <v/>
      </c>
      <c r="V146" t="str">
        <f>IF(AND(Program!V146&lt;&gt;"",OR(Kişisel!$C$1=Program!V148,AND(Program!V148="",Program!V$3=Kişisel!$C$1))),CONCATENATE(V$2,"-",Program!V146," "),"")</f>
        <v/>
      </c>
      <c r="W146" t="str">
        <f>IF(AND(Program!W146&lt;&gt;"",OR(Kişisel!$C$1=Program!W148,AND(Program!W148="",Program!W$3=Kişisel!$C$1))),CONCATENATE(W$2,"-",Program!W146," "),"")</f>
        <v/>
      </c>
      <c r="X146" t="str">
        <f>IF(AND(Program!X146&lt;&gt;"",OR(Kişisel!$C$1=Program!X148,AND(Program!X148="",Program!X$3=Kişisel!$C$1))),CONCATENATE(X$2,"-",Program!X146," "),"")</f>
        <v/>
      </c>
      <c r="Y146" t="str">
        <f>IF(AND(Program!Y146&lt;&gt;"",OR(Kişisel!$C$1=Program!Y148,AND(Program!Y148="",Program!Y$3=Kişisel!$C$1))),CONCATENATE(Y$2,"-",Program!Y146," "),"")</f>
        <v/>
      </c>
      <c r="Z146" t="str">
        <f>IF(AND(Program!Z146&lt;&gt;"",OR(Kişisel!$C$1=Program!Z148,AND(Program!Z148="",Program!Z$3=Kişisel!$C$1))),CONCATENATE(Z$2,"-",Program!Z146," "),"")</f>
        <v/>
      </c>
      <c r="AA146" t="str">
        <f>IF(AND(Program!AA146&lt;&gt;"",OR(Kişisel!$C$1=Program!AA148,AND(Program!AA148="",Program!AA$3=Kişisel!$C$1))),CONCATENATE(AA$2,"-",Program!AA146," "),"")</f>
        <v/>
      </c>
      <c r="AB146" t="str">
        <f>IF(AND(Program!AB146&lt;&gt;"",OR(Kişisel!$C$1=Program!AB148,AND(Program!AB148="",Program!AB$3=Kişisel!$C$1))),CONCATENATE(AB$2,"-",Program!AB146," "),"")</f>
        <v/>
      </c>
      <c r="AC146" t="str">
        <f>IF(AND(Program!AC146&lt;&gt;"",OR(Kişisel!$C$1=Program!AC148,AND(Program!AC148="",Program!AC$3=Kişisel!$C$1))),CONCATENATE(AC$2,"-",Program!AC146," "),"")</f>
        <v/>
      </c>
      <c r="AD146" t="str">
        <f>IF(AND(Program!AD146&lt;&gt;"",OR(Kişisel!$C$1=Program!AD148,AND(Program!AD148="",Program!AD$3=Kişisel!$C$1))),CONCATENATE(AD$2,"-",Program!AD146," "),"")</f>
        <v/>
      </c>
      <c r="AE146" t="str">
        <f>IF(AND(Program!AE146&lt;&gt;"",OR(Kişisel!$C$1=Program!AE148,AND(Program!AE148="",Program!AE$3=Kişisel!$C$1))),CONCATENATE(AE$2,"-",Program!AE146," "),"")</f>
        <v/>
      </c>
      <c r="AF146" t="str">
        <f>IF(AND(Program!AF146&lt;&gt;"",OR(Kişisel!$C$1=Program!AF148,AND(Program!AF148="",Program!AF$3=Kişisel!$C$1))),CONCATENATE(AF$2,"-",Program!AF146," "),"")</f>
        <v/>
      </c>
      <c r="AG146" t="str">
        <f>IF(AND(Program!AG146&lt;&gt;"",OR(Kişisel!$C$1=Program!AG148,AND(Program!AG148="",Program!AG$3=Kişisel!$C$1))),CONCATENATE(AG$2,"-",Program!AG146," "),"")</f>
        <v/>
      </c>
      <c r="AH146" t="str">
        <f>IF(AND(Program!AH146&lt;&gt;"",OR(Kişisel!$C$1=Program!AH148,AND(Program!AH148="",Program!AH$3=Kişisel!$C$1))),CONCATENATE(AH$2,"-",Program!AH146," "),"")</f>
        <v/>
      </c>
      <c r="AI146" t="str">
        <f>IF(AND(Program!AI146&lt;&gt;"",OR(Kişisel!$C$1=Program!AI148,AND(Program!AI148="",Program!AI$3=Kişisel!$C$1))),CONCATENATE(AI$2,"-",Program!AI146," "),"")</f>
        <v/>
      </c>
      <c r="AJ146" t="str">
        <f>IF(AND(Program!AJ146&lt;&gt;"",OR(Kişisel!$C$1=Program!AJ148,AND(Program!AJ148="",Program!AJ$3=Kişisel!$C$1))),CONCATENATE(AJ$2,"-",Program!AJ146," "),"")</f>
        <v/>
      </c>
      <c r="AK146" t="str">
        <f>IF(AND(Program!AK146&lt;&gt;"",OR(Kişisel!$C$1=Program!AK148,AND(Program!AK148="",Program!AK$3=Kişisel!$C$1))),CONCATENATE(AK$2,"-",Program!AK146," "),"")</f>
        <v/>
      </c>
      <c r="AL146" t="str">
        <f>IF(AND(Program!AL146&lt;&gt;"",OR(Kişisel!$C$1=Program!AL148,AND(Program!AL148="",Program!AL$3=Kişisel!$C$1))),CONCATENATE(AL$2,"-",Program!AL146," "),"")</f>
        <v/>
      </c>
      <c r="AM146" t="str">
        <f>IF(AND(Program!AM146&lt;&gt;"",OR(Kişisel!$C$1=Program!AM148,AND(Program!AM148="",Program!AM$3=Kişisel!$C$1))),CONCATENATE(AM$2,"-",Program!AM146," "),"")</f>
        <v/>
      </c>
      <c r="AN146" t="str">
        <f>IF(AND(Program!AN146&lt;&gt;"",OR(Kişisel!$C$1=Program!AN148,AND(Program!AN148="",Program!AN$3=Kişisel!$C$1))),CONCATENATE(AN$2,"-",Program!AN146," "),"")</f>
        <v/>
      </c>
      <c r="AO146" t="str">
        <f>IF(AND(Program!AO146&lt;&gt;"",OR(Kişisel!$C$1=Program!AO148,AND(Program!AO148="",Program!AO$3=Kişisel!$C$1))),CONCATENATE(AO$2,"-",Program!AO146," "),"")</f>
        <v/>
      </c>
      <c r="AP146" t="str">
        <f>IF(AND(Program!AP146&lt;&gt;"",OR(Kişisel!$C$1=Program!AP148,AND(Program!AP148="",Program!AP$3=Kişisel!$C$1))),CONCATENATE(AP$2,"-",Program!AP146," "),"")</f>
        <v/>
      </c>
      <c r="AQ146" t="str">
        <f>IF(AND(Program!AQ146&lt;&gt;"",OR(Kişisel!$C$1=Program!AQ148,AND(Program!AQ148="",Program!AQ$3=Kişisel!$C$1))),CONCATENATE(AQ$2,"-",Program!AQ146," "),"")</f>
        <v xml:space="preserve">GRA2-TASARIMDA FOTOĞRAF KULLANIMI </v>
      </c>
      <c r="AR146" t="str">
        <f>IF(AND(Program!AR146&lt;&gt;"",OR(Kişisel!$C$1=Program!AR148,AND(Program!AR148="",Program!AR$3=Kişisel!$C$1))),CONCATENATE(AR$2,"-",Program!AR146," "),"")</f>
        <v/>
      </c>
      <c r="AS146" t="str">
        <f>IF(AND(Program!AS146&lt;&gt;"",OR(Kişisel!$C$1=Program!AS148,AND(Program!AS148="",Program!AS$3=Kişisel!$C$1))),CONCATENATE(AS$2,"-",Program!AS146," "),"")</f>
        <v/>
      </c>
      <c r="AT146" t="str">
        <f>IF(AND(Program!AT146&lt;&gt;"",OR(Kişisel!$C$1=Program!AT148,AND(Program!AT148="",Program!AT$3=Kişisel!$C$1))),CONCATENATE(AT$2,"-",Program!AT146," "),"")</f>
        <v/>
      </c>
      <c r="AU146" t="str">
        <f>IF(AND(Program!AU146&lt;&gt;"",OR(Kişisel!$C$1=Program!AU148,AND(Program!AU148="",Program!AU$3=Kişisel!$C$1))),CONCATENATE(AU$2,"-",Program!AU146," "),"")</f>
        <v/>
      </c>
      <c r="AV146" t="str">
        <f>IF(AND(Program!AV146&lt;&gt;"",OR(Kişisel!$C$1=Program!AV148,AND(Program!AV148="",Program!AV$3=Kişisel!$C$1))),CONCATENATE(AV$2,"-",Program!AV146," "),"")</f>
        <v/>
      </c>
      <c r="AW146" t="str">
        <f>IF(AND(Program!AW146&lt;&gt;"",OR(Kişisel!$C$1=Program!AW148,AND(Program!AW148="",Program!AW$3=Kişisel!$C$1))),CONCATENATE(AW$2,"-",Program!AW146," "),"")</f>
        <v/>
      </c>
      <c r="AX146" t="str">
        <f>IF(AND(Program!AX146&lt;&gt;"",OR(Kişisel!$C$1=Program!AX148,AND(Program!AX148="",Program!AX$3=Kişisel!$C$1))),CONCATENATE(AX$2,"-",Program!AX146," "),"")</f>
        <v/>
      </c>
      <c r="AY146" t="str">
        <f>IF(AND(Program!AY146&lt;&gt;"",OR(Kişisel!$C$1=Program!AY148,AND(Program!AY148="",Program!AY$3=Kişisel!$C$1))),CONCATENATE(AY$2,"-",Program!AY146," "),"")</f>
        <v/>
      </c>
      <c r="AZ146" t="str">
        <f>IF(AND(Program!AZ146&lt;&gt;"",OR(Kişisel!$C$1=Program!AZ148,AND(Program!AZ148="",Program!AZ$3=Kişisel!$C$1))),CONCATENATE(AZ$2,"-",Program!AZ146," "),"")</f>
        <v/>
      </c>
      <c r="BA146" t="str">
        <f>IF(AND(Program!BA146&lt;&gt;"",OR(Kişisel!$C$1=Program!BA148,AND(Program!BA148="",Program!BA$3=Kişisel!$C$1))),CONCATENATE(BA$2,"-",Program!BA146," "),"")</f>
        <v/>
      </c>
      <c r="BB146" t="str">
        <f>IF(AND(Program!BB146&lt;&gt;"",OR(Kişisel!$C$1=Program!BB148,AND(Program!BB148="",Program!BB$3=Kişisel!$C$1))),CONCATENATE(BB$2,"-",Program!BB146," "),"")</f>
        <v/>
      </c>
      <c r="BC146" t="str">
        <f>IF(AND(Program!BC146&lt;&gt;"",OR(Kişisel!$C$1=Program!BC148,AND(Program!BC148="",Program!BC$3=Kişisel!$C$1))),CONCATENATE(BC$2,"-",Program!BC146," "),"")</f>
        <v/>
      </c>
      <c r="BD146" t="str">
        <f>IF(AND(Program!BD146&lt;&gt;"",OR(Kişisel!$C$1=Program!BD148,AND(Program!BD148="",Program!BD$3=Kişisel!$C$1))),CONCATENATE(BD$2,"-",Program!BD146," "),"")</f>
        <v/>
      </c>
      <c r="BE146" t="str">
        <f>IF(AND(Program!BE146&lt;&gt;"",OR(Kişisel!$C$1=Program!BE148,AND(Program!BE148="",Program!BE$3=Kişisel!$C$1))),CONCATENATE(BE$2,"-",Program!BE146," "),"")</f>
        <v/>
      </c>
      <c r="BF146" t="str">
        <f t="shared" ref="BF146" si="212">CONCATENATE(D146,E146,F146,G146,H146,I146,J146,K146,L146,M146,N146,O146,P146,Q146,R146,S146,T146,U146,V146,W146,X146,Y146,Z146,AA146,AB146,AC146,AD146,AE146,AF146,AG146,AH146,AI146,AJ146,AK146,AL146,AM146,AN146,AO146,AP146,AQ146,)</f>
        <v xml:space="preserve">GRA2-TASARIMDA FOTOĞRAF KULLANIMI </v>
      </c>
      <c r="BG146" t="str">
        <f t="shared" ref="BG146" si="213">CONCATENATE(AR146,AS146,AT146,AU146,AV146,AW146,AX146,AY146,AZ146,BA146,BB146,BC146,BD146,BE146,)</f>
        <v/>
      </c>
    </row>
    <row r="147" spans="1:59">
      <c r="A147" s="394"/>
      <c r="B147" s="5"/>
      <c r="D147" s="29" t="str">
        <f>IF(D145&lt;&gt;"",IF(Program!D148&lt;&gt;"","("&amp;Program!D148&amp;")","("&amp;Program!D$3&amp;")"),"")</f>
        <v/>
      </c>
      <c r="E147" s="29" t="str">
        <f>IF(E145&lt;&gt;"",IF(Program!E148&lt;&gt;"","("&amp;Program!E148&amp;")","("&amp;Program!E$3&amp;")"),"")</f>
        <v/>
      </c>
      <c r="F147" s="29" t="str">
        <f>IF(F145&lt;&gt;"",IF(Program!F148&lt;&gt;"","("&amp;Program!F148&amp;")","("&amp;Program!F$3&amp;")"),"")</f>
        <v/>
      </c>
      <c r="G147" s="29" t="str">
        <f>IF(G145&lt;&gt;"",IF(Program!G148&lt;&gt;"","("&amp;Program!G148&amp;")","("&amp;Program!G$3&amp;")"),"")</f>
        <v/>
      </c>
      <c r="H147" s="29" t="str">
        <f>IF(H145&lt;&gt;"",IF(Program!H148&lt;&gt;"","("&amp;Program!H148&amp;")","("&amp;Program!H$3&amp;")"),"")</f>
        <v/>
      </c>
      <c r="I147" s="29" t="str">
        <f>IF(I145&lt;&gt;"",IF(Program!I148&lt;&gt;"","("&amp;Program!I148&amp;")","("&amp;Program!I$3&amp;")"),"")</f>
        <v/>
      </c>
      <c r="J147" s="29" t="str">
        <f>IF(J145&lt;&gt;"",IF(Program!J148&lt;&gt;"","("&amp;Program!J148&amp;")","("&amp;Program!J$3&amp;")"),"")</f>
        <v/>
      </c>
      <c r="K147" s="29" t="str">
        <f>IF(K145&lt;&gt;"",IF(Program!K148&lt;&gt;"","("&amp;Program!K148&amp;")","("&amp;Program!K$3&amp;")"),"")</f>
        <v/>
      </c>
      <c r="L147" s="29" t="str">
        <f>IF(L145&lt;&gt;"",IF(Program!L148&lt;&gt;"","("&amp;Program!L148&amp;")","("&amp;Program!L$3&amp;")"),"")</f>
        <v/>
      </c>
      <c r="M147" s="29" t="str">
        <f>IF(M145&lt;&gt;"",IF(Program!M148&lt;&gt;"","("&amp;Program!M148&amp;")","("&amp;Program!M$3&amp;")"),"")</f>
        <v/>
      </c>
      <c r="N147" s="29" t="str">
        <f>IF(N145&lt;&gt;"",IF(Program!N148&lt;&gt;"","("&amp;Program!N148&amp;")","("&amp;Program!N$3&amp;")"),"")</f>
        <v/>
      </c>
      <c r="O147" s="29" t="str">
        <f>IF(O145&lt;&gt;"",IF(Program!O148&lt;&gt;"","("&amp;Program!O148&amp;")","("&amp;Program!O$3&amp;")"),"")</f>
        <v/>
      </c>
      <c r="P147" s="29" t="str">
        <f>IF(P145&lt;&gt;"",IF(Program!P148&lt;&gt;"","("&amp;Program!P148&amp;")","("&amp;Program!P$3&amp;")"),"")</f>
        <v/>
      </c>
      <c r="Q147" s="29" t="str">
        <f>IF(Q145&lt;&gt;"",IF(Program!Q148&lt;&gt;"","("&amp;Program!Q148&amp;")","("&amp;Program!Q$3&amp;")"),"")</f>
        <v/>
      </c>
      <c r="R147" s="29" t="str">
        <f>IF(R145&lt;&gt;"",IF(Program!R148&lt;&gt;"","("&amp;Program!R148&amp;")","("&amp;Program!R$3&amp;")"),"")</f>
        <v/>
      </c>
      <c r="S147" s="29" t="str">
        <f>IF(S145&lt;&gt;"",IF(Program!S148&lt;&gt;"","("&amp;Program!S148&amp;")","("&amp;Program!S$3&amp;")"),"")</f>
        <v/>
      </c>
      <c r="T147" s="29" t="str">
        <f>IF(T145&lt;&gt;"",IF(Program!T148&lt;&gt;"","("&amp;Program!T148&amp;")","("&amp;Program!T$3&amp;")"),"")</f>
        <v/>
      </c>
      <c r="U147" s="29" t="str">
        <f>IF(U145&lt;&gt;"",IF(Program!U148&lt;&gt;"","("&amp;Program!U148&amp;")","("&amp;Program!U$3&amp;")"),"")</f>
        <v/>
      </c>
      <c r="V147" s="29" t="str">
        <f>IF(V145&lt;&gt;"",IF(Program!V148&lt;&gt;"","("&amp;Program!V148&amp;")","("&amp;Program!V$3&amp;")"),"")</f>
        <v/>
      </c>
      <c r="W147" s="29" t="str">
        <f>IF(W145&lt;&gt;"",IF(Program!W148&lt;&gt;"","("&amp;Program!W148&amp;")","("&amp;Program!W$3&amp;")"),"")</f>
        <v/>
      </c>
      <c r="X147" s="29" t="str">
        <f>IF(X145&lt;&gt;"",IF(Program!X148&lt;&gt;"","("&amp;Program!X148&amp;")","("&amp;Program!X$3&amp;")"),"")</f>
        <v/>
      </c>
      <c r="Y147" s="29" t="str">
        <f>IF(Y145&lt;&gt;"",IF(Program!Y148&lt;&gt;"","("&amp;Program!Y148&amp;")","("&amp;Program!Y$3&amp;")"),"")</f>
        <v/>
      </c>
      <c r="Z147" s="29" t="str">
        <f>IF(Z145&lt;&gt;"",IF(Program!Z148&lt;&gt;"","("&amp;Program!Z148&amp;")","("&amp;Program!Z$3&amp;")"),"")</f>
        <v/>
      </c>
      <c r="AA147" s="29" t="str">
        <f>IF(AA145&lt;&gt;"",IF(Program!AA148&lt;&gt;"","("&amp;Program!AA148&amp;")","("&amp;Program!AA$3&amp;")"),"")</f>
        <v/>
      </c>
      <c r="AB147" s="29" t="str">
        <f>IF(AB145&lt;&gt;"",IF(Program!AB148&lt;&gt;"","("&amp;Program!AB148&amp;")","("&amp;Program!AB$3&amp;")"),"")</f>
        <v/>
      </c>
      <c r="AC147" s="29" t="str">
        <f>IF(AC145&lt;&gt;"",IF(Program!AC148&lt;&gt;"","("&amp;Program!AC148&amp;")","("&amp;Program!AC$3&amp;")"),"")</f>
        <v/>
      </c>
      <c r="AD147" s="29" t="str">
        <f>IF(AD145&lt;&gt;"",IF(Program!AD148&lt;&gt;"","("&amp;Program!AD148&amp;")","("&amp;Program!AD$3&amp;")"),"")</f>
        <v/>
      </c>
      <c r="AE147" s="29" t="str">
        <f>IF(AE145&lt;&gt;"",IF(Program!AE148&lt;&gt;"","("&amp;Program!AE148&amp;")","("&amp;Program!AE$3&amp;")"),"")</f>
        <v/>
      </c>
      <c r="AF147" s="29" t="str">
        <f>IF(AF145&lt;&gt;"",IF(Program!AF148&lt;&gt;"","("&amp;Program!AF148&amp;")","("&amp;Program!AF$3&amp;")"),"")</f>
        <v/>
      </c>
      <c r="AG147" s="29" t="str">
        <f>IF(AG145&lt;&gt;"",IF(Program!AG148&lt;&gt;"","("&amp;Program!AG148&amp;")","("&amp;Program!AG$3&amp;")"),"")</f>
        <v/>
      </c>
      <c r="AH147" s="29" t="str">
        <f>IF(AH145&lt;&gt;"",IF(Program!AH148&lt;&gt;"","("&amp;Program!AH148&amp;")","("&amp;Program!AH$3&amp;")"),"")</f>
        <v/>
      </c>
      <c r="AI147" s="29" t="str">
        <f>IF(AI145&lt;&gt;"",IF(Program!AI148&lt;&gt;"","("&amp;Program!AI148&amp;")","("&amp;Program!AI$3&amp;")"),"")</f>
        <v/>
      </c>
      <c r="AJ147" s="29" t="str">
        <f>IF(AJ145&lt;&gt;"",IF(Program!AJ148&lt;&gt;"","("&amp;Program!AJ148&amp;")","("&amp;Program!AJ$3&amp;")"),"")</f>
        <v/>
      </c>
      <c r="AK147" s="29" t="str">
        <f>IF(AK145&lt;&gt;"",IF(Program!AK148&lt;&gt;"","("&amp;Program!AK148&amp;")","("&amp;Program!AK$3&amp;")"),"")</f>
        <v/>
      </c>
      <c r="AL147" s="29" t="str">
        <f>IF(AL145&lt;&gt;"",IF(Program!AL148&lt;&gt;"","("&amp;Program!AL148&amp;")","("&amp;Program!AL$3&amp;")"),"")</f>
        <v/>
      </c>
      <c r="AM147" s="29" t="str">
        <f>IF(AM145&lt;&gt;"",IF(Program!AM148&lt;&gt;"","("&amp;Program!AM148&amp;")","("&amp;Program!AM$3&amp;")"),"")</f>
        <v/>
      </c>
      <c r="AN147" s="29" t="str">
        <f>IF(AN145&lt;&gt;"",IF(Program!AN148&lt;&gt;"","("&amp;Program!AN148&amp;")","("&amp;Program!AN$3&amp;")"),"")</f>
        <v/>
      </c>
      <c r="AO147" s="29" t="str">
        <f>IF(AO145&lt;&gt;"",IF(Program!AO148&lt;&gt;"","("&amp;Program!AO148&amp;")","("&amp;Program!AO$3&amp;")"),"")</f>
        <v/>
      </c>
      <c r="AP147" s="29" t="str">
        <f>IF(AP145&lt;&gt;"",IF(Program!AP148&lt;&gt;"","("&amp;Program!AP148&amp;")","("&amp;Program!AP$3&amp;")"),"")</f>
        <v/>
      </c>
      <c r="AQ147" s="29" t="str">
        <f>IF(AQ145&lt;&gt;"",IF(Program!AQ148&lt;&gt;"","("&amp;Program!AQ148&amp;")","("&amp;Program!AQ$3&amp;")"),"")</f>
        <v/>
      </c>
      <c r="AR147" s="29" t="str">
        <f>IF(AR145&lt;&gt;"",IF(Program!AR148&lt;&gt;"","("&amp;Program!AR148&amp;")","("&amp;Program!AR$3&amp;")"),"")</f>
        <v/>
      </c>
      <c r="AS147" s="29" t="str">
        <f>IF(AS145&lt;&gt;"",IF(Program!AS148&lt;&gt;"","("&amp;Program!AS148&amp;")","("&amp;Program!AS$3&amp;")"),"")</f>
        <v/>
      </c>
      <c r="AT147" s="29" t="str">
        <f>IF(AT145&lt;&gt;"",IF(Program!AT148&lt;&gt;"","("&amp;Program!AT148&amp;")","("&amp;Program!AT$3&amp;")"),"")</f>
        <v/>
      </c>
      <c r="AU147" s="29" t="str">
        <f>IF(AU145&lt;&gt;"",IF(Program!AU148&lt;&gt;"","("&amp;Program!AU148&amp;")","("&amp;Program!AU$3&amp;")"),"")</f>
        <v/>
      </c>
      <c r="AV147" s="29" t="str">
        <f>IF(AV145&lt;&gt;"",IF(Program!AV148&lt;&gt;"","("&amp;Program!AV148&amp;")","("&amp;Program!AV$3&amp;")"),"")</f>
        <v/>
      </c>
      <c r="AW147" s="29" t="str">
        <f>IF(AW145&lt;&gt;"",IF(Program!AW148&lt;&gt;"","("&amp;Program!AW148&amp;")","("&amp;Program!AW$3&amp;")"),"")</f>
        <v/>
      </c>
      <c r="AX147" s="29" t="str">
        <f>IF(AX145&lt;&gt;"",IF(Program!AX148&lt;&gt;"","("&amp;Program!AX148&amp;")","("&amp;Program!AX$3&amp;")"),"")</f>
        <v/>
      </c>
      <c r="AY147" s="29" t="str">
        <f>IF(AY145&lt;&gt;"",IF(Program!AY148&lt;&gt;"","("&amp;Program!AY148&amp;")","("&amp;Program!AY$3&amp;")"),"")</f>
        <v/>
      </c>
      <c r="AZ147" s="29" t="str">
        <f>IF(AZ145&lt;&gt;"",IF(Program!AZ148&lt;&gt;"","("&amp;Program!AZ148&amp;")","("&amp;Program!AZ$3&amp;")"),"")</f>
        <v/>
      </c>
      <c r="BA147" s="29" t="str">
        <f>IF(BA145&lt;&gt;"",IF(Program!BA148&lt;&gt;"","("&amp;Program!BA148&amp;")","("&amp;Program!BA$3&amp;")"),"")</f>
        <v/>
      </c>
      <c r="BB147" s="29" t="str">
        <f>IF(BB145&lt;&gt;"",IF(Program!BB148&lt;&gt;"","("&amp;Program!BB148&amp;")","("&amp;Program!BB$3&amp;")"),"")</f>
        <v/>
      </c>
      <c r="BC147" s="29" t="str">
        <f>IF(BC145&lt;&gt;"",IF(Program!BC148&lt;&gt;"","("&amp;Program!BC148&amp;")","("&amp;Program!BC$3&amp;")"),"")</f>
        <v/>
      </c>
      <c r="BD147" s="29" t="str">
        <f>IF(BD145&lt;&gt;"",IF(Program!BD148&lt;&gt;"","("&amp;Program!BD148&amp;")","("&amp;Program!BD$3&amp;")"),"")</f>
        <v/>
      </c>
      <c r="BE147" s="29" t="str">
        <f>IF(BE145&lt;&gt;"",IF(Program!BE148&lt;&gt;"","("&amp;Program!BE148&amp;")","("&amp;Program!BE$3&amp;")"),"")</f>
        <v/>
      </c>
      <c r="BG147" t="str">
        <f t="shared" ref="BG147:BG148" si="214">CONCATENATE(AR147,AR149,AS147,AS149,AT147,AT149,AU147,AU149,AV147,AV149,AW147,AW149,AX147,AX149,AY147,AY149,AZ147,AZ149,BA147,BA149,BB147,BB149,BC147,BC149,BD147,BD149,BE147,BE149)</f>
        <v/>
      </c>
    </row>
    <row r="148" spans="1:59">
      <c r="A148" s="394"/>
      <c r="B148" s="5">
        <v>0.58333333333333304</v>
      </c>
      <c r="C148" s="6" t="str">
        <f t="shared" ref="C148:C192" si="215">CONCATENATE(BF148,BG148)</f>
        <v/>
      </c>
      <c r="D148" s="9" t="str">
        <f>IF(IFERROR(SEARCH(Kişisel!$A$1,Program!D150),FALSE),D$2&amp;"-"&amp;Program!D149&amp;"/ ","")</f>
        <v/>
      </c>
      <c r="E148" s="9" t="str">
        <f>IF(IFERROR(SEARCH(Kişisel!$A$1,Program!E150),FALSE),E$2&amp;"-"&amp;Program!E149&amp;"/ ","")</f>
        <v/>
      </c>
      <c r="F148" s="9" t="str">
        <f>IF(IFERROR(SEARCH(Kişisel!$A$1,Program!F150),FALSE),F$2&amp;"-"&amp;Program!F149&amp;"/ ","")</f>
        <v/>
      </c>
      <c r="G148" s="9" t="str">
        <f>IF(IFERROR(SEARCH(Kişisel!$A$1,Program!G150),FALSE),G$2&amp;"-"&amp;Program!G149&amp;"/ ","")</f>
        <v/>
      </c>
      <c r="H148" s="9" t="str">
        <f>IF(IFERROR(SEARCH(Kişisel!$A$1,Program!H150),FALSE),H$2&amp;"-"&amp;Program!H149&amp;"/ ","")</f>
        <v/>
      </c>
      <c r="I148" s="9" t="str">
        <f>IF(IFERROR(SEARCH(Kişisel!$A$1,Program!I150),FALSE),I$2&amp;"-"&amp;Program!I149&amp;"/ ","")</f>
        <v/>
      </c>
      <c r="J148" s="9" t="str">
        <f>IF(IFERROR(SEARCH(Kişisel!$A$1,Program!J150),FALSE),J$2&amp;"-"&amp;Program!J149&amp;"/ ","")</f>
        <v/>
      </c>
      <c r="K148" s="9" t="str">
        <f>IF(IFERROR(SEARCH(Kişisel!$A$1,Program!K150),FALSE),K$2&amp;"-"&amp;Program!K149&amp;"/ ","")</f>
        <v/>
      </c>
      <c r="L148" s="9" t="str">
        <f>IF(IFERROR(SEARCH(Kişisel!$A$1,Program!L150),FALSE),L$2&amp;"-"&amp;Program!L149&amp;"/ ","")</f>
        <v/>
      </c>
      <c r="M148" s="9" t="str">
        <f>IF(IFERROR(SEARCH(Kişisel!$A$1,Program!M150),FALSE),M$2&amp;"-"&amp;Program!M149&amp;"/ ","")</f>
        <v/>
      </c>
      <c r="N148" s="9" t="str">
        <f>IF(IFERROR(SEARCH(Kişisel!$A$1,Program!N150),FALSE),N$2&amp;"-"&amp;Program!N149&amp;"/ ","")</f>
        <v/>
      </c>
      <c r="O148" s="9" t="str">
        <f>IF(IFERROR(SEARCH(Kişisel!$A$1,Program!O150),FALSE),O$2&amp;"-"&amp;Program!O149&amp;"/ ","")</f>
        <v/>
      </c>
      <c r="P148" s="9" t="str">
        <f>IF(IFERROR(SEARCH(Kişisel!$A$1,Program!P150),FALSE),P$2&amp;"-"&amp;Program!P149&amp;"/ ","")</f>
        <v/>
      </c>
      <c r="Q148" s="9" t="str">
        <f>IF(IFERROR(SEARCH(Kişisel!$A$1,Program!Q150),FALSE),Q$2&amp;"-"&amp;Program!Q149&amp;"/ ","")</f>
        <v/>
      </c>
      <c r="R148" s="9" t="str">
        <f>IF(IFERROR(SEARCH(Kişisel!$A$1,Program!R150),FALSE),R$2&amp;"-"&amp;Program!R149&amp;"/ ","")</f>
        <v/>
      </c>
      <c r="S148" s="9" t="str">
        <f>IF(IFERROR(SEARCH(Kişisel!$A$1,Program!S150),FALSE),S$2&amp;"-"&amp;Program!S149&amp;"/ ","")</f>
        <v/>
      </c>
      <c r="T148" s="9" t="str">
        <f>IF(IFERROR(SEARCH(Kişisel!$A$1,Program!T150),FALSE),T$2&amp;"-"&amp;Program!T149&amp;"/ ","")</f>
        <v/>
      </c>
      <c r="U148" s="9" t="str">
        <f>IF(IFERROR(SEARCH(Kişisel!$A$1,Program!U150),FALSE),U$2&amp;"-"&amp;Program!U149&amp;"/ ","")</f>
        <v/>
      </c>
      <c r="V148" s="9" t="str">
        <f>IF(IFERROR(SEARCH(Kişisel!$A$1,Program!V150),FALSE),V$2&amp;"-"&amp;Program!V149&amp;"/ ","")</f>
        <v/>
      </c>
      <c r="W148" s="9" t="str">
        <f>IF(IFERROR(SEARCH(Kişisel!$A$1,Program!W150),FALSE),W$2&amp;"-"&amp;Program!W149&amp;"/ ","")</f>
        <v/>
      </c>
      <c r="X148" s="9" t="str">
        <f>IF(IFERROR(SEARCH(Kişisel!$A$1,Program!X150),FALSE),X$2&amp;"-"&amp;Program!X149&amp;"/ ","")</f>
        <v/>
      </c>
      <c r="Y148" s="9" t="str">
        <f>IF(IFERROR(SEARCH(Kişisel!$A$1,Program!Y150),FALSE),Y$2&amp;"-"&amp;Program!Y149&amp;"/ ","")</f>
        <v/>
      </c>
      <c r="Z148" s="9" t="str">
        <f>IF(IFERROR(SEARCH(Kişisel!$A$1,Program!Z150),FALSE),Z$2&amp;"-"&amp;Program!Z149&amp;"/ ","")</f>
        <v/>
      </c>
      <c r="AA148" s="9" t="str">
        <f>IF(IFERROR(SEARCH(Kişisel!$A$1,Program!AA150),FALSE),AA$2&amp;"-"&amp;Program!AA149&amp;"/ ","")</f>
        <v/>
      </c>
      <c r="AB148" s="9" t="str">
        <f>IF(IFERROR(SEARCH(Kişisel!$A$1,Program!AB150),FALSE),AB$2&amp;"-"&amp;Program!AB149&amp;"/ ","")</f>
        <v/>
      </c>
      <c r="AC148" s="9" t="str">
        <f>IF(IFERROR(SEARCH(Kişisel!$A$1,Program!AC150),FALSE),AC$2&amp;"-"&amp;Program!AC149&amp;"/ ","")</f>
        <v/>
      </c>
      <c r="AD148" s="9" t="str">
        <f>IF(IFERROR(SEARCH(Kişisel!$A$1,Program!AD150),FALSE),AD$2&amp;"-"&amp;Program!AD149&amp;"/ ","")</f>
        <v/>
      </c>
      <c r="AE148" s="9" t="str">
        <f>IF(IFERROR(SEARCH(Kişisel!$A$1,Program!AE150),FALSE),AE$2&amp;"-"&amp;Program!AE149&amp;"/ ","")</f>
        <v/>
      </c>
      <c r="AF148" s="9" t="str">
        <f>IF(IFERROR(SEARCH(Kişisel!$A$1,Program!AF150),FALSE),AF$2&amp;"-"&amp;Program!AF149&amp;"/ ","")</f>
        <v/>
      </c>
      <c r="AG148" s="9" t="str">
        <f>IF(IFERROR(SEARCH(Kişisel!$A$1,Program!AG150),FALSE),AG$2&amp;"-"&amp;Program!AG149&amp;"/ ","")</f>
        <v/>
      </c>
      <c r="AH148" s="9" t="str">
        <f>IF(IFERROR(SEARCH(Kişisel!$A$1,Program!AH150),FALSE),AH$2&amp;"-"&amp;Program!AH149&amp;"/ ","")</f>
        <v/>
      </c>
      <c r="AI148" s="9" t="str">
        <f>IF(IFERROR(SEARCH(Kişisel!$A$1,Program!AI150),FALSE),AI$2&amp;"-"&amp;Program!AI149&amp;"/ ","")</f>
        <v/>
      </c>
      <c r="AJ148" s="9" t="str">
        <f>IF(IFERROR(SEARCH(Kişisel!$A$1,Program!AJ150),FALSE),AJ$2&amp;"-"&amp;Program!AJ149&amp;"/ ","")</f>
        <v/>
      </c>
      <c r="AK148" s="9" t="str">
        <f>IF(IFERROR(SEARCH(Kişisel!$A$1,Program!AK150),FALSE),AK$2&amp;"-"&amp;Program!AK149&amp;"/ ","")</f>
        <v/>
      </c>
      <c r="AL148" s="9" t="str">
        <f>IF(IFERROR(SEARCH(Kişisel!$A$1,Program!AL150),FALSE),AL$2&amp;"-"&amp;Program!AL149&amp;"/ ","")</f>
        <v/>
      </c>
      <c r="AM148" s="9" t="str">
        <f>IF(IFERROR(SEARCH(Kişisel!$A$1,Program!AM150),FALSE),AM$2&amp;"-"&amp;Program!AM149&amp;"/ ","")</f>
        <v/>
      </c>
      <c r="AN148" s="9" t="str">
        <f>IF(IFERROR(SEARCH(Kişisel!$A$1,Program!AN150),FALSE),AN$2&amp;"-"&amp;Program!AN149&amp;"/ ","")</f>
        <v/>
      </c>
      <c r="AO148" s="9" t="str">
        <f>IF(IFERROR(SEARCH(Kişisel!$A$1,Program!AO150),FALSE),AO$2&amp;"-"&amp;Program!AO149&amp;"/ ","")</f>
        <v/>
      </c>
      <c r="AP148" s="9" t="str">
        <f>IF(IFERROR(SEARCH(Kişisel!$A$1,Program!AP150),FALSE),AP$2&amp;"-"&amp;Program!AP149&amp;"/ ","")</f>
        <v/>
      </c>
      <c r="AQ148" s="9" t="str">
        <f>IF(IFERROR(SEARCH(Kişisel!$A$1,Program!AQ150),FALSE),AQ$2&amp;"-"&amp;Program!AQ149&amp;"/ ","")</f>
        <v/>
      </c>
      <c r="AR148" s="9" t="str">
        <f>IF(IFERROR(SEARCH(Kişisel!$A$1,Program!AR150),FALSE),AR$2&amp;"-"&amp;Program!AR149&amp;"/ ","")</f>
        <v/>
      </c>
      <c r="AS148" s="9" t="str">
        <f>IF(IFERROR(SEARCH(Kişisel!$A$1,Program!AS150),FALSE),AS$2&amp;"-"&amp;Program!AS149&amp;"/ ","")</f>
        <v/>
      </c>
      <c r="AT148" s="9" t="str">
        <f>IF(IFERROR(SEARCH(Kişisel!$A$1,Program!AT150),FALSE),AT$2&amp;"-"&amp;Program!AT149&amp;"/ ","")</f>
        <v/>
      </c>
      <c r="AU148" s="9" t="str">
        <f>IF(IFERROR(SEARCH(Kişisel!$A$1,Program!AU150),FALSE),AU$2&amp;"-"&amp;Program!AU149&amp;"/ ","")</f>
        <v/>
      </c>
      <c r="AV148" s="9" t="str">
        <f>IF(IFERROR(SEARCH(Kişisel!$A$1,Program!AV150),FALSE),AV$2&amp;"-"&amp;Program!AV149&amp;"/ ","")</f>
        <v/>
      </c>
      <c r="AW148" s="9" t="str">
        <f>IF(IFERROR(SEARCH(Kişisel!$A$1,Program!AW150),FALSE),AW$2&amp;"-"&amp;Program!AW149&amp;"/ ","")</f>
        <v/>
      </c>
      <c r="AX148" s="9" t="str">
        <f>IF(IFERROR(SEARCH(Kişisel!$A$1,Program!AX150),FALSE),AX$2&amp;"-"&amp;Program!AX149&amp;"/ ","")</f>
        <v/>
      </c>
      <c r="AY148" s="9" t="str">
        <f>IF(IFERROR(SEARCH(Kişisel!$A$1,Program!AY150),FALSE),AY$2&amp;"-"&amp;Program!AY149&amp;"/ ","")</f>
        <v/>
      </c>
      <c r="AZ148" s="9" t="str">
        <f>IF(IFERROR(SEARCH(Kişisel!$A$1,Program!AZ150),FALSE),AZ$2&amp;"-"&amp;Program!AZ149&amp;"/ ","")</f>
        <v/>
      </c>
      <c r="BA148" s="9" t="str">
        <f>IF(IFERROR(SEARCH(Kişisel!$A$1,Program!BA150),FALSE),BA$2&amp;"-"&amp;Program!BA149&amp;"/ ","")</f>
        <v/>
      </c>
      <c r="BB148" s="9" t="str">
        <f>IF(IFERROR(SEARCH(Kişisel!$A$1,Program!BB150),FALSE),BB$2&amp;"-"&amp;Program!BB149&amp;"/ ","")</f>
        <v/>
      </c>
      <c r="BC148" s="9" t="str">
        <f>IF(IFERROR(SEARCH(Kişisel!$A$1,Program!BC150),FALSE),BC$2&amp;"-"&amp;Program!BC149&amp;"/ ","")</f>
        <v/>
      </c>
      <c r="BD148" s="9" t="str">
        <f>IF(IFERROR(SEARCH(Kişisel!$A$1,Program!BD150),FALSE),BD$2&amp;"-"&amp;Program!BD149&amp;"/ ","")</f>
        <v/>
      </c>
      <c r="BE148" s="9" t="str">
        <f>IF(IFERROR(SEARCH(Kişisel!$A$1,Program!BE150),FALSE),BE$2&amp;"-"&amp;Program!BE149&amp;"/ ","")</f>
        <v/>
      </c>
      <c r="BF148" t="str">
        <f t="shared" ref="BF148" si="216">CONCATENATE(D148,D150,E148,E150,F148,F150,G148,G150,H148,H150,I148,I150,J148,J150,K148,K150,L148,L150,M148,M150,N148,N150,O148,O150,P148,P150,Q148,Q150,R148,R150,S148,S150,T148,T150,U148,U150,V148,V150,W148,W150,X148,X150,Y148,Y150,Z148,Z150,AA148,AA150,AB148,AB150,AC148,AC150,AD148,AD150,AE148,AE150,AF148,AF150,AG148,AG150,AH148,AH150,AI148,AI150,AJ148,AJ150,AK148,AK150,AL148,AL150,AM148,AM150,AN148,AN150,AO148,AO150,AP148,AP150,AQ148,AQ150)</f>
        <v/>
      </c>
      <c r="BG148" t="str">
        <f t="shared" si="214"/>
        <v/>
      </c>
    </row>
    <row r="149" spans="1:59">
      <c r="A149" s="394"/>
      <c r="B149" s="5"/>
      <c r="C149" s="6" t="str">
        <f t="shared" si="215"/>
        <v/>
      </c>
      <c r="D149" t="str">
        <f>IF(AND(Program!D149&lt;&gt;"",OR(Kişisel!$C$1=Program!D151,AND(Program!D151="",Program!D$3=Kişisel!$C$1))),CONCATENATE(D$2,"-",Program!D149," "),"")</f>
        <v/>
      </c>
      <c r="E149" t="str">
        <f>IF(AND(Program!E149&lt;&gt;"",OR(Kişisel!$C$1=Program!E151,AND(Program!E151="",Program!E$3=Kişisel!$C$1))),CONCATENATE(E$2,"-",Program!E149," "),"")</f>
        <v/>
      </c>
      <c r="F149" t="str">
        <f>IF(AND(Program!F149&lt;&gt;"",OR(Kişisel!$C$1=Program!F151,AND(Program!F151="",Program!F$3=Kişisel!$C$1))),CONCATENATE(F$2,"-",Program!F149," "),"")</f>
        <v/>
      </c>
      <c r="G149" t="str">
        <f>IF(AND(Program!G149&lt;&gt;"",OR(Kişisel!$C$1=Program!G151,AND(Program!G151="",Program!G$3=Kişisel!$C$1))),CONCATENATE(G$2,"-",Program!G149," "),"")</f>
        <v/>
      </c>
      <c r="H149" t="str">
        <f>IF(AND(Program!H149&lt;&gt;"",OR(Kişisel!$C$1=Program!H151,AND(Program!H151="",Program!H$3=Kişisel!$C$1))),CONCATENATE(H$2,"-",Program!H149," "),"")</f>
        <v/>
      </c>
      <c r="I149" t="str">
        <f>IF(AND(Program!I149&lt;&gt;"",OR(Kişisel!$C$1=Program!I151,AND(Program!I151="",Program!I$3=Kişisel!$C$1))),CONCATENATE(I$2,"-",Program!I149," "),"")</f>
        <v/>
      </c>
      <c r="J149" t="str">
        <f>IF(AND(Program!J149&lt;&gt;"",OR(Kişisel!$C$1=Program!J151,AND(Program!J151="",Program!J$3=Kişisel!$C$1))),CONCATENATE(J$2,"-",Program!J149," "),"")</f>
        <v/>
      </c>
      <c r="K149" t="str">
        <f>IF(AND(Program!K149&lt;&gt;"",OR(Kişisel!$C$1=Program!K151,AND(Program!K151="",Program!K$3=Kişisel!$C$1))),CONCATENATE(K$2,"-",Program!K149," "),"")</f>
        <v/>
      </c>
      <c r="L149" t="str">
        <f>IF(AND(Program!L149&lt;&gt;"",OR(Kişisel!$C$1=Program!L151,AND(Program!L151="",Program!L$3=Kişisel!$C$1))),CONCATENATE(L$2,"-",Program!L149," "),"")</f>
        <v/>
      </c>
      <c r="M149" t="str">
        <f>IF(AND(Program!M149&lt;&gt;"",OR(Kişisel!$C$1=Program!M151,AND(Program!M151="",Program!M$3=Kişisel!$C$1))),CONCATENATE(M$2,"-",Program!M149," "),"")</f>
        <v/>
      </c>
      <c r="N149" t="str">
        <f>IF(AND(Program!N149&lt;&gt;"",OR(Kişisel!$C$1=Program!N151,AND(Program!N151="",Program!N$3=Kişisel!$C$1))),CONCATENATE(N$2,"-",Program!N149," "),"")</f>
        <v/>
      </c>
      <c r="O149" t="str">
        <f>IF(AND(Program!O149&lt;&gt;"",OR(Kişisel!$C$1=Program!O151,AND(Program!O151="",Program!O$3=Kişisel!$C$1))),CONCATENATE(O$2,"-",Program!O149," "),"")</f>
        <v/>
      </c>
      <c r="P149" t="str">
        <f>IF(AND(Program!P149&lt;&gt;"",OR(Kişisel!$C$1=Program!P151,AND(Program!P151="",Program!P$3=Kişisel!$C$1))),CONCATENATE(P$2,"-",Program!P149," "),"")</f>
        <v/>
      </c>
      <c r="Q149" t="str">
        <f>IF(AND(Program!Q149&lt;&gt;"",OR(Kişisel!$C$1=Program!Q151,AND(Program!Q151="",Program!Q$3=Kişisel!$C$1))),CONCATENATE(Q$2,"-",Program!Q149," "),"")</f>
        <v/>
      </c>
      <c r="R149" t="str">
        <f>IF(AND(Program!R149&lt;&gt;"",OR(Kişisel!$C$1=Program!R151,AND(Program!R151="",Program!R$3=Kişisel!$C$1))),CONCATENATE(R$2,"-",Program!R149," "),"")</f>
        <v/>
      </c>
      <c r="S149" t="str">
        <f>IF(AND(Program!S149&lt;&gt;"",OR(Kişisel!$C$1=Program!S151,AND(Program!S151="",Program!S$3=Kişisel!$C$1))),CONCATENATE(S$2,"-",Program!S149," "),"")</f>
        <v/>
      </c>
      <c r="T149" t="str">
        <f>IF(AND(Program!T149&lt;&gt;"",OR(Kişisel!$C$1=Program!T151,AND(Program!T151="",Program!T$3=Kişisel!$C$1))),CONCATENATE(T$2,"-",Program!T149," "),"")</f>
        <v/>
      </c>
      <c r="U149" t="str">
        <f>IF(AND(Program!U149&lt;&gt;"",OR(Kişisel!$C$1=Program!U151,AND(Program!U151="",Program!U$3=Kişisel!$C$1))),CONCATENATE(U$2,"-",Program!U149," "),"")</f>
        <v/>
      </c>
      <c r="V149" t="str">
        <f>IF(AND(Program!V149&lt;&gt;"",OR(Kişisel!$C$1=Program!V151,AND(Program!V151="",Program!V$3=Kişisel!$C$1))),CONCATENATE(V$2,"-",Program!V149," "),"")</f>
        <v/>
      </c>
      <c r="W149" t="str">
        <f>IF(AND(Program!W149&lt;&gt;"",OR(Kişisel!$C$1=Program!W151,AND(Program!W151="",Program!W$3=Kişisel!$C$1))),CONCATENATE(W$2,"-",Program!W149," "),"")</f>
        <v/>
      </c>
      <c r="X149" t="str">
        <f>IF(AND(Program!X149&lt;&gt;"",OR(Kişisel!$C$1=Program!X151,AND(Program!X151="",Program!X$3=Kişisel!$C$1))),CONCATENATE(X$2,"-",Program!X149," "),"")</f>
        <v/>
      </c>
      <c r="Y149" t="str">
        <f>IF(AND(Program!Y149&lt;&gt;"",OR(Kişisel!$C$1=Program!Y151,AND(Program!Y151="",Program!Y$3=Kişisel!$C$1))),CONCATENATE(Y$2,"-",Program!Y149," "),"")</f>
        <v/>
      </c>
      <c r="Z149" t="str">
        <f>IF(AND(Program!Z149&lt;&gt;"",OR(Kişisel!$C$1=Program!Z151,AND(Program!Z151="",Program!Z$3=Kişisel!$C$1))),CONCATENATE(Z$2,"-",Program!Z149," "),"")</f>
        <v/>
      </c>
      <c r="AA149" t="str">
        <f>IF(AND(Program!AA149&lt;&gt;"",OR(Kişisel!$C$1=Program!AA151,AND(Program!AA151="",Program!AA$3=Kişisel!$C$1))),CONCATENATE(AA$2,"-",Program!AA149," "),"")</f>
        <v/>
      </c>
      <c r="AB149" t="str">
        <f>IF(AND(Program!AB149&lt;&gt;"",OR(Kişisel!$C$1=Program!AB151,AND(Program!AB151="",Program!AB$3=Kişisel!$C$1))),CONCATENATE(AB$2,"-",Program!AB149," "),"")</f>
        <v/>
      </c>
      <c r="AC149" t="str">
        <f>IF(AND(Program!AC149&lt;&gt;"",OR(Kişisel!$C$1=Program!AC151,AND(Program!AC151="",Program!AC$3=Kişisel!$C$1))),CONCATENATE(AC$2,"-",Program!AC149," "),"")</f>
        <v/>
      </c>
      <c r="AD149" t="str">
        <f>IF(AND(Program!AD149&lt;&gt;"",OR(Kişisel!$C$1=Program!AD151,AND(Program!AD151="",Program!AD$3=Kişisel!$C$1))),CONCATENATE(AD$2,"-",Program!AD149," "),"")</f>
        <v/>
      </c>
      <c r="AE149" t="str">
        <f>IF(AND(Program!AE149&lt;&gt;"",OR(Kişisel!$C$1=Program!AE151,AND(Program!AE151="",Program!AE$3=Kişisel!$C$1))),CONCATENATE(AE$2,"-",Program!AE149," "),"")</f>
        <v/>
      </c>
      <c r="AF149" t="str">
        <f>IF(AND(Program!AF149&lt;&gt;"",OR(Kişisel!$C$1=Program!AF151,AND(Program!AF151="",Program!AF$3=Kişisel!$C$1))),CONCATENATE(AF$2,"-",Program!AF149," "),"")</f>
        <v/>
      </c>
      <c r="AG149" t="str">
        <f>IF(AND(Program!AG149&lt;&gt;"",OR(Kişisel!$C$1=Program!AG151,AND(Program!AG151="",Program!AG$3=Kişisel!$C$1))),CONCATENATE(AG$2,"-",Program!AG149," "),"")</f>
        <v/>
      </c>
      <c r="AH149" t="str">
        <f>IF(AND(Program!AH149&lt;&gt;"",OR(Kişisel!$C$1=Program!AH151,AND(Program!AH151="",Program!AH$3=Kişisel!$C$1))),CONCATENATE(AH$2,"-",Program!AH149," "),"")</f>
        <v/>
      </c>
      <c r="AI149" t="str">
        <f>IF(AND(Program!AI149&lt;&gt;"",OR(Kişisel!$C$1=Program!AI151,AND(Program!AI151="",Program!AI$3=Kişisel!$C$1))),CONCATENATE(AI$2,"-",Program!AI149," "),"")</f>
        <v/>
      </c>
      <c r="AJ149" t="str">
        <f>IF(AND(Program!AJ149&lt;&gt;"",OR(Kişisel!$C$1=Program!AJ151,AND(Program!AJ151="",Program!AJ$3=Kişisel!$C$1))),CONCATENATE(AJ$2,"-",Program!AJ149," "),"")</f>
        <v/>
      </c>
      <c r="AK149" t="str">
        <f>IF(AND(Program!AK149&lt;&gt;"",OR(Kişisel!$C$1=Program!AK151,AND(Program!AK151="",Program!AK$3=Kişisel!$C$1))),CONCATENATE(AK$2,"-",Program!AK149," "),"")</f>
        <v/>
      </c>
      <c r="AL149" t="str">
        <f>IF(AND(Program!AL149&lt;&gt;"",OR(Kişisel!$C$1=Program!AL151,AND(Program!AL151="",Program!AL$3=Kişisel!$C$1))),CONCATENATE(AL$2,"-",Program!AL149," "),"")</f>
        <v/>
      </c>
      <c r="AM149" t="str">
        <f>IF(AND(Program!AM149&lt;&gt;"",OR(Kişisel!$C$1=Program!AM151,AND(Program!AM151="",Program!AM$3=Kişisel!$C$1))),CONCATENATE(AM$2,"-",Program!AM149," "),"")</f>
        <v/>
      </c>
      <c r="AN149" t="str">
        <f>IF(AND(Program!AN149&lt;&gt;"",OR(Kişisel!$C$1=Program!AN151,AND(Program!AN151="",Program!AN$3=Kişisel!$C$1))),CONCATENATE(AN$2,"-",Program!AN149," "),"")</f>
        <v/>
      </c>
      <c r="AO149" t="str">
        <f>IF(AND(Program!AO149&lt;&gt;"",OR(Kişisel!$C$1=Program!AO151,AND(Program!AO151="",Program!AO$3=Kişisel!$C$1))),CONCATENATE(AO$2,"-",Program!AO149," "),"")</f>
        <v/>
      </c>
      <c r="AP149" t="str">
        <f>IF(AND(Program!AP149&lt;&gt;"",OR(Kişisel!$C$1=Program!AP151,AND(Program!AP151="",Program!AP$3=Kişisel!$C$1))),CONCATENATE(AP$2,"-",Program!AP149," "),"")</f>
        <v/>
      </c>
      <c r="AQ149" t="str">
        <f>IF(AND(Program!AQ149&lt;&gt;"",OR(Kişisel!$C$1=Program!AQ151,AND(Program!AQ151="",Program!AQ$3=Kişisel!$C$1))),CONCATENATE(AQ$2,"-",Program!AQ149," "),"")</f>
        <v/>
      </c>
      <c r="AR149" t="str">
        <f>IF(AND(Program!AR149&lt;&gt;"",OR(Kişisel!$C$1=Program!AR151,AND(Program!AR151="",Program!AR$3=Kişisel!$C$1))),CONCATENATE(AR$2,"-",Program!AR149," "),"")</f>
        <v/>
      </c>
      <c r="AS149" t="str">
        <f>IF(AND(Program!AS149&lt;&gt;"",OR(Kişisel!$C$1=Program!AS151,AND(Program!AS151="",Program!AS$3=Kişisel!$C$1))),CONCATENATE(AS$2,"-",Program!AS149," "),"")</f>
        <v/>
      </c>
      <c r="AT149" t="str">
        <f>IF(AND(Program!AT149&lt;&gt;"",OR(Kişisel!$C$1=Program!AT151,AND(Program!AT151="",Program!AT$3=Kişisel!$C$1))),CONCATENATE(AT$2,"-",Program!AT149," "),"")</f>
        <v/>
      </c>
      <c r="AU149" t="str">
        <f>IF(AND(Program!AU149&lt;&gt;"",OR(Kişisel!$C$1=Program!AU151,AND(Program!AU151="",Program!AU$3=Kişisel!$C$1))),CONCATENATE(AU$2,"-",Program!AU149," "),"")</f>
        <v/>
      </c>
      <c r="AV149" t="str">
        <f>IF(AND(Program!AV149&lt;&gt;"",OR(Kişisel!$C$1=Program!AV151,AND(Program!AV151="",Program!AV$3=Kişisel!$C$1))),CONCATENATE(AV$2,"-",Program!AV149," "),"")</f>
        <v/>
      </c>
      <c r="AW149" t="str">
        <f>IF(AND(Program!AW149&lt;&gt;"",OR(Kişisel!$C$1=Program!AW151,AND(Program!AW151="",Program!AW$3=Kişisel!$C$1))),CONCATENATE(AW$2,"-",Program!AW149," "),"")</f>
        <v/>
      </c>
      <c r="AX149" t="str">
        <f>IF(AND(Program!AX149&lt;&gt;"",OR(Kişisel!$C$1=Program!AX151,AND(Program!AX151="",Program!AX$3=Kişisel!$C$1))),CONCATENATE(AX$2,"-",Program!AX149," "),"")</f>
        <v/>
      </c>
      <c r="AY149" t="str">
        <f>IF(AND(Program!AY149&lt;&gt;"",OR(Kişisel!$C$1=Program!AY151,AND(Program!AY151="",Program!AY$3=Kişisel!$C$1))),CONCATENATE(AY$2,"-",Program!AY149," "),"")</f>
        <v/>
      </c>
      <c r="AZ149" t="str">
        <f>IF(AND(Program!AZ149&lt;&gt;"",OR(Kişisel!$C$1=Program!AZ151,AND(Program!AZ151="",Program!AZ$3=Kişisel!$C$1))),CONCATENATE(AZ$2,"-",Program!AZ149," "),"")</f>
        <v/>
      </c>
      <c r="BA149" t="str">
        <f>IF(AND(Program!BA149&lt;&gt;"",OR(Kişisel!$C$1=Program!BA151,AND(Program!BA151="",Program!BA$3=Kişisel!$C$1))),CONCATENATE(BA$2,"-",Program!BA149," "),"")</f>
        <v/>
      </c>
      <c r="BB149" t="str">
        <f>IF(AND(Program!BB149&lt;&gt;"",OR(Kişisel!$C$1=Program!BB151,AND(Program!BB151="",Program!BB$3=Kişisel!$C$1))),CONCATENATE(BB$2,"-",Program!BB149," "),"")</f>
        <v/>
      </c>
      <c r="BC149" t="str">
        <f>IF(AND(Program!BC149&lt;&gt;"",OR(Kişisel!$C$1=Program!BC151,AND(Program!BC151="",Program!BC$3=Kişisel!$C$1))),CONCATENATE(BC$2,"-",Program!BC149," "),"")</f>
        <v/>
      </c>
      <c r="BD149" t="str">
        <f>IF(AND(Program!BD149&lt;&gt;"",OR(Kişisel!$C$1=Program!BD151,AND(Program!BD151="",Program!BD$3=Kişisel!$C$1))),CONCATENATE(BD$2,"-",Program!BD149," "),"")</f>
        <v/>
      </c>
      <c r="BE149" t="str">
        <f>IF(AND(Program!BE149&lt;&gt;"",OR(Kişisel!$C$1=Program!BE151,AND(Program!BE151="",Program!BE$3=Kişisel!$C$1))),CONCATENATE(BE$2,"-",Program!BE149," "),"")</f>
        <v/>
      </c>
      <c r="BF149" t="str">
        <f t="shared" ref="BF149" si="217">CONCATENATE(D149,E149,F149,G149,H149,I149,J149,K149,L149,M149,N149,O149,P149,Q149,R149,S149,T149,U149,V149,W149,X149,Y149,Z149,AA149,AB149,AC149,AD149,AE149,AF149,AG149,AH149,AI149,AJ149,AK149,AL149,AM149,AN149,AO149,AP149,AQ149,)</f>
        <v/>
      </c>
      <c r="BG149" t="str">
        <f t="shared" ref="BG149" si="218">CONCATENATE(AR149,AS149,AT149,AU149,AV149,AW149,AX149,AY149,AZ149,BA149,BB149,BC149,BD149,BE149,)</f>
        <v/>
      </c>
    </row>
    <row r="150" spans="1:59">
      <c r="A150" s="394"/>
      <c r="B150" s="5"/>
      <c r="D150" s="29" t="str">
        <f>IF(D148&lt;&gt;"",IF(Program!D151&lt;&gt;"","("&amp;Program!D151&amp;")","("&amp;Program!D$3&amp;")"),"")</f>
        <v/>
      </c>
      <c r="E150" s="29" t="str">
        <f>IF(E148&lt;&gt;"",IF(Program!E151&lt;&gt;"","("&amp;Program!E151&amp;")","("&amp;Program!E$3&amp;")"),"")</f>
        <v/>
      </c>
      <c r="F150" s="29" t="str">
        <f>IF(F148&lt;&gt;"",IF(Program!F151&lt;&gt;"","("&amp;Program!F151&amp;")","("&amp;Program!F$3&amp;")"),"")</f>
        <v/>
      </c>
      <c r="G150" s="29" t="str">
        <f>IF(G148&lt;&gt;"",IF(Program!G151&lt;&gt;"","("&amp;Program!G151&amp;")","("&amp;Program!G$3&amp;")"),"")</f>
        <v/>
      </c>
      <c r="H150" s="29" t="str">
        <f>IF(H148&lt;&gt;"",IF(Program!H151&lt;&gt;"","("&amp;Program!H151&amp;")","("&amp;Program!H$3&amp;")"),"")</f>
        <v/>
      </c>
      <c r="I150" s="29" t="str">
        <f>IF(I148&lt;&gt;"",IF(Program!I151&lt;&gt;"","("&amp;Program!I151&amp;")","("&amp;Program!I$3&amp;")"),"")</f>
        <v/>
      </c>
      <c r="J150" s="29" t="str">
        <f>IF(J148&lt;&gt;"",IF(Program!J151&lt;&gt;"","("&amp;Program!J151&amp;")","("&amp;Program!J$3&amp;")"),"")</f>
        <v/>
      </c>
      <c r="K150" s="29" t="str">
        <f>IF(K148&lt;&gt;"",IF(Program!K151&lt;&gt;"","("&amp;Program!K151&amp;")","("&amp;Program!K$3&amp;")"),"")</f>
        <v/>
      </c>
      <c r="L150" s="29" t="str">
        <f>IF(L148&lt;&gt;"",IF(Program!L151&lt;&gt;"","("&amp;Program!L151&amp;")","("&amp;Program!L$3&amp;")"),"")</f>
        <v/>
      </c>
      <c r="M150" s="29" t="str">
        <f>IF(M148&lt;&gt;"",IF(Program!M151&lt;&gt;"","("&amp;Program!M151&amp;")","("&amp;Program!M$3&amp;")"),"")</f>
        <v/>
      </c>
      <c r="N150" s="29" t="str">
        <f>IF(N148&lt;&gt;"",IF(Program!N151&lt;&gt;"","("&amp;Program!N151&amp;")","("&amp;Program!N$3&amp;")"),"")</f>
        <v/>
      </c>
      <c r="O150" s="29" t="str">
        <f>IF(O148&lt;&gt;"",IF(Program!O151&lt;&gt;"","("&amp;Program!O151&amp;")","("&amp;Program!O$3&amp;")"),"")</f>
        <v/>
      </c>
      <c r="P150" s="29" t="str">
        <f>IF(P148&lt;&gt;"",IF(Program!P151&lt;&gt;"","("&amp;Program!P151&amp;")","("&amp;Program!P$3&amp;")"),"")</f>
        <v/>
      </c>
      <c r="Q150" s="29" t="str">
        <f>IF(Q148&lt;&gt;"",IF(Program!Q151&lt;&gt;"","("&amp;Program!Q151&amp;")","("&amp;Program!Q$3&amp;")"),"")</f>
        <v/>
      </c>
      <c r="R150" s="29" t="str">
        <f>IF(R148&lt;&gt;"",IF(Program!R151&lt;&gt;"","("&amp;Program!R151&amp;")","("&amp;Program!R$3&amp;")"),"")</f>
        <v/>
      </c>
      <c r="S150" s="29" t="str">
        <f>IF(S148&lt;&gt;"",IF(Program!S151&lt;&gt;"","("&amp;Program!S151&amp;")","("&amp;Program!S$3&amp;")"),"")</f>
        <v/>
      </c>
      <c r="T150" s="29" t="str">
        <f>IF(T148&lt;&gt;"",IF(Program!T151&lt;&gt;"","("&amp;Program!T151&amp;")","("&amp;Program!T$3&amp;")"),"")</f>
        <v/>
      </c>
      <c r="U150" s="29" t="str">
        <f>IF(U148&lt;&gt;"",IF(Program!U151&lt;&gt;"","("&amp;Program!U151&amp;")","("&amp;Program!U$3&amp;")"),"")</f>
        <v/>
      </c>
      <c r="V150" s="29" t="str">
        <f>IF(V148&lt;&gt;"",IF(Program!V151&lt;&gt;"","("&amp;Program!V151&amp;")","("&amp;Program!V$3&amp;")"),"")</f>
        <v/>
      </c>
      <c r="W150" s="29" t="str">
        <f>IF(W148&lt;&gt;"",IF(Program!W151&lt;&gt;"","("&amp;Program!W151&amp;")","("&amp;Program!W$3&amp;")"),"")</f>
        <v/>
      </c>
      <c r="X150" s="29" t="str">
        <f>IF(X148&lt;&gt;"",IF(Program!X151&lt;&gt;"","("&amp;Program!X151&amp;")","("&amp;Program!X$3&amp;")"),"")</f>
        <v/>
      </c>
      <c r="Y150" s="29" t="str">
        <f>IF(Y148&lt;&gt;"",IF(Program!Y151&lt;&gt;"","("&amp;Program!Y151&amp;")","("&amp;Program!Y$3&amp;")"),"")</f>
        <v/>
      </c>
      <c r="Z150" s="29" t="str">
        <f>IF(Z148&lt;&gt;"",IF(Program!Z151&lt;&gt;"","("&amp;Program!Z151&amp;")","("&amp;Program!Z$3&amp;")"),"")</f>
        <v/>
      </c>
      <c r="AA150" s="29" t="str">
        <f>IF(AA148&lt;&gt;"",IF(Program!AA151&lt;&gt;"","("&amp;Program!AA151&amp;")","("&amp;Program!AA$3&amp;")"),"")</f>
        <v/>
      </c>
      <c r="AB150" s="29" t="str">
        <f>IF(AB148&lt;&gt;"",IF(Program!AB151&lt;&gt;"","("&amp;Program!AB151&amp;")","("&amp;Program!AB$3&amp;")"),"")</f>
        <v/>
      </c>
      <c r="AC150" s="29" t="str">
        <f>IF(AC148&lt;&gt;"",IF(Program!AC151&lt;&gt;"","("&amp;Program!AC151&amp;")","("&amp;Program!AC$3&amp;")"),"")</f>
        <v/>
      </c>
      <c r="AD150" s="29" t="str">
        <f>IF(AD148&lt;&gt;"",IF(Program!AD151&lt;&gt;"","("&amp;Program!AD151&amp;")","("&amp;Program!AD$3&amp;")"),"")</f>
        <v/>
      </c>
      <c r="AE150" s="29" t="str">
        <f>IF(AE148&lt;&gt;"",IF(Program!AE151&lt;&gt;"","("&amp;Program!AE151&amp;")","("&amp;Program!AE$3&amp;")"),"")</f>
        <v/>
      </c>
      <c r="AF150" s="29" t="str">
        <f>IF(AF148&lt;&gt;"",IF(Program!AF151&lt;&gt;"","("&amp;Program!AF151&amp;")","("&amp;Program!AF$3&amp;")"),"")</f>
        <v/>
      </c>
      <c r="AG150" s="29" t="str">
        <f>IF(AG148&lt;&gt;"",IF(Program!AG151&lt;&gt;"","("&amp;Program!AG151&amp;")","("&amp;Program!AG$3&amp;")"),"")</f>
        <v/>
      </c>
      <c r="AH150" s="29" t="str">
        <f>IF(AH148&lt;&gt;"",IF(Program!AH151&lt;&gt;"","("&amp;Program!AH151&amp;")","("&amp;Program!AH$3&amp;")"),"")</f>
        <v/>
      </c>
      <c r="AI150" s="29" t="str">
        <f>IF(AI148&lt;&gt;"",IF(Program!AI151&lt;&gt;"","("&amp;Program!AI151&amp;")","("&amp;Program!AI$3&amp;")"),"")</f>
        <v/>
      </c>
      <c r="AJ150" s="29" t="str">
        <f>IF(AJ148&lt;&gt;"",IF(Program!AJ151&lt;&gt;"","("&amp;Program!AJ151&amp;")","("&amp;Program!AJ$3&amp;")"),"")</f>
        <v/>
      </c>
      <c r="AK150" s="29" t="str">
        <f>IF(AK148&lt;&gt;"",IF(Program!AK151&lt;&gt;"","("&amp;Program!AK151&amp;")","("&amp;Program!AK$3&amp;")"),"")</f>
        <v/>
      </c>
      <c r="AL150" s="29" t="str">
        <f>IF(AL148&lt;&gt;"",IF(Program!AL151&lt;&gt;"","("&amp;Program!AL151&amp;")","("&amp;Program!AL$3&amp;")"),"")</f>
        <v/>
      </c>
      <c r="AM150" s="29" t="str">
        <f>IF(AM148&lt;&gt;"",IF(Program!AM151&lt;&gt;"","("&amp;Program!AM151&amp;")","("&amp;Program!AM$3&amp;")"),"")</f>
        <v/>
      </c>
      <c r="AN150" s="29" t="str">
        <f>IF(AN148&lt;&gt;"",IF(Program!AN151&lt;&gt;"","("&amp;Program!AN151&amp;")","("&amp;Program!AN$3&amp;")"),"")</f>
        <v/>
      </c>
      <c r="AO150" s="29" t="str">
        <f>IF(AO148&lt;&gt;"",IF(Program!AO151&lt;&gt;"","("&amp;Program!AO151&amp;")","("&amp;Program!AO$3&amp;")"),"")</f>
        <v/>
      </c>
      <c r="AP150" s="29" t="str">
        <f>IF(AP148&lt;&gt;"",IF(Program!AP151&lt;&gt;"","("&amp;Program!AP151&amp;")","("&amp;Program!AP$3&amp;")"),"")</f>
        <v/>
      </c>
      <c r="AQ150" s="29" t="str">
        <f>IF(AQ148&lt;&gt;"",IF(Program!AQ151&lt;&gt;"","("&amp;Program!AQ151&amp;")","("&amp;Program!AQ$3&amp;")"),"")</f>
        <v/>
      </c>
      <c r="AR150" s="29" t="str">
        <f>IF(AR148&lt;&gt;"",IF(Program!AR151&lt;&gt;"","("&amp;Program!AR151&amp;")","("&amp;Program!AR$3&amp;")"),"")</f>
        <v/>
      </c>
      <c r="AS150" s="29" t="str">
        <f>IF(AS148&lt;&gt;"",IF(Program!AS151&lt;&gt;"","("&amp;Program!AS151&amp;")","("&amp;Program!AS$3&amp;")"),"")</f>
        <v/>
      </c>
      <c r="AT150" s="29" t="str">
        <f>IF(AT148&lt;&gt;"",IF(Program!AT151&lt;&gt;"","("&amp;Program!AT151&amp;")","("&amp;Program!AT$3&amp;")"),"")</f>
        <v/>
      </c>
      <c r="AU150" s="29" t="str">
        <f>IF(AU148&lt;&gt;"",IF(Program!AU151&lt;&gt;"","("&amp;Program!AU151&amp;")","("&amp;Program!AU$3&amp;")"),"")</f>
        <v/>
      </c>
      <c r="AV150" s="29" t="str">
        <f>IF(AV148&lt;&gt;"",IF(Program!AV151&lt;&gt;"","("&amp;Program!AV151&amp;")","("&amp;Program!AV$3&amp;")"),"")</f>
        <v/>
      </c>
      <c r="AW150" s="29" t="str">
        <f>IF(AW148&lt;&gt;"",IF(Program!AW151&lt;&gt;"","("&amp;Program!AW151&amp;")","("&amp;Program!AW$3&amp;")"),"")</f>
        <v/>
      </c>
      <c r="AX150" s="29" t="str">
        <f>IF(AX148&lt;&gt;"",IF(Program!AX151&lt;&gt;"","("&amp;Program!AX151&amp;")","("&amp;Program!AX$3&amp;")"),"")</f>
        <v/>
      </c>
      <c r="AY150" s="29" t="str">
        <f>IF(AY148&lt;&gt;"",IF(Program!AY151&lt;&gt;"","("&amp;Program!AY151&amp;")","("&amp;Program!AY$3&amp;")"),"")</f>
        <v/>
      </c>
      <c r="AZ150" s="29" t="str">
        <f>IF(AZ148&lt;&gt;"",IF(Program!AZ151&lt;&gt;"","("&amp;Program!AZ151&amp;")","("&amp;Program!AZ$3&amp;")"),"")</f>
        <v/>
      </c>
      <c r="BA150" s="29" t="str">
        <f>IF(BA148&lt;&gt;"",IF(Program!BA151&lt;&gt;"","("&amp;Program!BA151&amp;")","("&amp;Program!BA$3&amp;")"),"")</f>
        <v/>
      </c>
      <c r="BB150" s="29" t="str">
        <f>IF(BB148&lt;&gt;"",IF(Program!BB151&lt;&gt;"","("&amp;Program!BB151&amp;")","("&amp;Program!BB$3&amp;")"),"")</f>
        <v/>
      </c>
      <c r="BC150" s="29" t="str">
        <f>IF(BC148&lt;&gt;"",IF(Program!BC151&lt;&gt;"","("&amp;Program!BC151&amp;")","("&amp;Program!BC$3&amp;")"),"")</f>
        <v/>
      </c>
      <c r="BD150" s="29" t="str">
        <f>IF(BD148&lt;&gt;"",IF(Program!BD151&lt;&gt;"","("&amp;Program!BD151&amp;")","("&amp;Program!BD$3&amp;")"),"")</f>
        <v/>
      </c>
      <c r="BE150" s="29" t="str">
        <f>IF(BE148&lt;&gt;"",IF(Program!BE151&lt;&gt;"","("&amp;Program!BE151&amp;")","("&amp;Program!BE$3&amp;")"),"")</f>
        <v/>
      </c>
      <c r="BG150" t="str">
        <f t="shared" ref="BG150:BG151" si="219">CONCATENATE(AR150,AR152,AS150,AS152,AT150,AT152,AU150,AU152,AV150,AV152,AW150,AW152,AX150,AX152,AY150,AY152,AZ150,AZ152,BA150,BA152,BB150,BB152,BC150,BC152,BD150,BD152,BE150,BE152)</f>
        <v/>
      </c>
    </row>
    <row r="151" spans="1:59">
      <c r="A151" s="394"/>
      <c r="B151" s="5">
        <v>0.625</v>
      </c>
      <c r="C151" s="6" t="str">
        <f t="shared" ref="C151:C195" si="220">CONCATENATE(BF151,BG151)</f>
        <v/>
      </c>
      <c r="D151" s="9" t="str">
        <f>IF(IFERROR(SEARCH(Kişisel!$A$1,Program!D153),FALSE),D$2&amp;"-"&amp;Program!D152&amp;"/ ","")</f>
        <v/>
      </c>
      <c r="E151" s="9" t="str">
        <f>IF(IFERROR(SEARCH(Kişisel!$A$1,Program!E153),FALSE),E$2&amp;"-"&amp;Program!E152&amp;"/ ","")</f>
        <v/>
      </c>
      <c r="F151" s="9" t="str">
        <f>IF(IFERROR(SEARCH(Kişisel!$A$1,Program!F153),FALSE),F$2&amp;"-"&amp;Program!F152&amp;"/ ","")</f>
        <v/>
      </c>
      <c r="G151" s="9" t="str">
        <f>IF(IFERROR(SEARCH(Kişisel!$A$1,Program!G153),FALSE),G$2&amp;"-"&amp;Program!G152&amp;"/ ","")</f>
        <v/>
      </c>
      <c r="H151" s="9" t="str">
        <f>IF(IFERROR(SEARCH(Kişisel!$A$1,Program!H153),FALSE),H$2&amp;"-"&amp;Program!H152&amp;"/ ","")</f>
        <v/>
      </c>
      <c r="I151" s="9" t="str">
        <f>IF(IFERROR(SEARCH(Kişisel!$A$1,Program!I153),FALSE),I$2&amp;"-"&amp;Program!I152&amp;"/ ","")</f>
        <v/>
      </c>
      <c r="J151" s="9" t="str">
        <f>IF(IFERROR(SEARCH(Kişisel!$A$1,Program!J153),FALSE),J$2&amp;"-"&amp;Program!J152&amp;"/ ","")</f>
        <v/>
      </c>
      <c r="K151" s="9" t="str">
        <f>IF(IFERROR(SEARCH(Kişisel!$A$1,Program!K153),FALSE),K$2&amp;"-"&amp;Program!K152&amp;"/ ","")</f>
        <v/>
      </c>
      <c r="L151" s="9" t="str">
        <f>IF(IFERROR(SEARCH(Kişisel!$A$1,Program!L153),FALSE),L$2&amp;"-"&amp;Program!L152&amp;"/ ","")</f>
        <v/>
      </c>
      <c r="M151" s="9" t="str">
        <f>IF(IFERROR(SEARCH(Kişisel!$A$1,Program!M153),FALSE),M$2&amp;"-"&amp;Program!M152&amp;"/ ","")</f>
        <v/>
      </c>
      <c r="N151" s="9" t="str">
        <f>IF(IFERROR(SEARCH(Kişisel!$A$1,Program!N153),FALSE),N$2&amp;"-"&amp;Program!N152&amp;"/ ","")</f>
        <v/>
      </c>
      <c r="O151" s="9" t="str">
        <f>IF(IFERROR(SEARCH(Kişisel!$A$1,Program!O153),FALSE),O$2&amp;"-"&amp;Program!O152&amp;"/ ","")</f>
        <v/>
      </c>
      <c r="P151" s="9" t="str">
        <f>IF(IFERROR(SEARCH(Kişisel!$A$1,Program!P153),FALSE),P$2&amp;"-"&amp;Program!P152&amp;"/ ","")</f>
        <v/>
      </c>
      <c r="Q151" s="9" t="str">
        <f>IF(IFERROR(SEARCH(Kişisel!$A$1,Program!Q153),FALSE),Q$2&amp;"-"&amp;Program!Q152&amp;"/ ","")</f>
        <v/>
      </c>
      <c r="R151" s="9" t="str">
        <f>IF(IFERROR(SEARCH(Kişisel!$A$1,Program!R153),FALSE),R$2&amp;"-"&amp;Program!R152&amp;"/ ","")</f>
        <v/>
      </c>
      <c r="S151" s="9" t="str">
        <f>IF(IFERROR(SEARCH(Kişisel!$A$1,Program!S153),FALSE),S$2&amp;"-"&amp;Program!S152&amp;"/ ","")</f>
        <v/>
      </c>
      <c r="T151" s="9" t="str">
        <f>IF(IFERROR(SEARCH(Kişisel!$A$1,Program!T153),FALSE),T$2&amp;"-"&amp;Program!T152&amp;"/ ","")</f>
        <v/>
      </c>
      <c r="U151" s="9" t="str">
        <f>IF(IFERROR(SEARCH(Kişisel!$A$1,Program!U153),FALSE),U$2&amp;"-"&amp;Program!U152&amp;"/ ","")</f>
        <v/>
      </c>
      <c r="V151" s="9" t="str">
        <f>IF(IFERROR(SEARCH(Kişisel!$A$1,Program!V153),FALSE),V$2&amp;"-"&amp;Program!V152&amp;"/ ","")</f>
        <v/>
      </c>
      <c r="W151" s="9" t="str">
        <f>IF(IFERROR(SEARCH(Kişisel!$A$1,Program!W153),FALSE),W$2&amp;"-"&amp;Program!W152&amp;"/ ","")</f>
        <v/>
      </c>
      <c r="X151" s="9" t="str">
        <f>IF(IFERROR(SEARCH(Kişisel!$A$1,Program!X153),FALSE),X$2&amp;"-"&amp;Program!X152&amp;"/ ","")</f>
        <v/>
      </c>
      <c r="Y151" s="9" t="str">
        <f>IF(IFERROR(SEARCH(Kişisel!$A$1,Program!Y153),FALSE),Y$2&amp;"-"&amp;Program!Y152&amp;"/ ","")</f>
        <v/>
      </c>
      <c r="Z151" s="9" t="str">
        <f>IF(IFERROR(SEARCH(Kişisel!$A$1,Program!Z153),FALSE),Z$2&amp;"-"&amp;Program!Z152&amp;"/ ","")</f>
        <v/>
      </c>
      <c r="AA151" s="9" t="str">
        <f>IF(IFERROR(SEARCH(Kişisel!$A$1,Program!AA153),FALSE),AA$2&amp;"-"&amp;Program!AA152&amp;"/ ","")</f>
        <v/>
      </c>
      <c r="AB151" s="9" t="str">
        <f>IF(IFERROR(SEARCH(Kişisel!$A$1,Program!AB153),FALSE),AB$2&amp;"-"&amp;Program!AB152&amp;"/ ","")</f>
        <v/>
      </c>
      <c r="AC151" s="9" t="str">
        <f>IF(IFERROR(SEARCH(Kişisel!$A$1,Program!AC153),FALSE),AC$2&amp;"-"&amp;Program!AC152&amp;"/ ","")</f>
        <v/>
      </c>
      <c r="AD151" s="9" t="str">
        <f>IF(IFERROR(SEARCH(Kişisel!$A$1,Program!AD153),FALSE),AD$2&amp;"-"&amp;Program!AD152&amp;"/ ","")</f>
        <v/>
      </c>
      <c r="AE151" s="9" t="str">
        <f>IF(IFERROR(SEARCH(Kişisel!$A$1,Program!AE153),FALSE),AE$2&amp;"-"&amp;Program!AE152&amp;"/ ","")</f>
        <v/>
      </c>
      <c r="AF151" s="9" t="str">
        <f>IF(IFERROR(SEARCH(Kişisel!$A$1,Program!AF153),FALSE),AF$2&amp;"-"&amp;Program!AF152&amp;"/ ","")</f>
        <v/>
      </c>
      <c r="AG151" s="9" t="str">
        <f>IF(IFERROR(SEARCH(Kişisel!$A$1,Program!AG153),FALSE),AG$2&amp;"-"&amp;Program!AG152&amp;"/ ","")</f>
        <v/>
      </c>
      <c r="AH151" s="9" t="str">
        <f>IF(IFERROR(SEARCH(Kişisel!$A$1,Program!AH153),FALSE),AH$2&amp;"-"&amp;Program!AH152&amp;"/ ","")</f>
        <v/>
      </c>
      <c r="AI151" s="9" t="str">
        <f>IF(IFERROR(SEARCH(Kişisel!$A$1,Program!AI153),FALSE),AI$2&amp;"-"&amp;Program!AI152&amp;"/ ","")</f>
        <v/>
      </c>
      <c r="AJ151" s="9" t="str">
        <f>IF(IFERROR(SEARCH(Kişisel!$A$1,Program!AJ153),FALSE),AJ$2&amp;"-"&amp;Program!AJ152&amp;"/ ","")</f>
        <v/>
      </c>
      <c r="AK151" s="9" t="str">
        <f>IF(IFERROR(SEARCH(Kişisel!$A$1,Program!AK153),FALSE),AK$2&amp;"-"&amp;Program!AK152&amp;"/ ","")</f>
        <v/>
      </c>
      <c r="AL151" s="9" t="str">
        <f>IF(IFERROR(SEARCH(Kişisel!$A$1,Program!AL153),FALSE),AL$2&amp;"-"&amp;Program!AL152&amp;"/ ","")</f>
        <v/>
      </c>
      <c r="AM151" s="9" t="str">
        <f>IF(IFERROR(SEARCH(Kişisel!$A$1,Program!AM153),FALSE),AM$2&amp;"-"&amp;Program!AM152&amp;"/ ","")</f>
        <v/>
      </c>
      <c r="AN151" s="9" t="str">
        <f>IF(IFERROR(SEARCH(Kişisel!$A$1,Program!AN153),FALSE),AN$2&amp;"-"&amp;Program!AN152&amp;"/ ","")</f>
        <v/>
      </c>
      <c r="AO151" s="9" t="str">
        <f>IF(IFERROR(SEARCH(Kişisel!$A$1,Program!AO153),FALSE),AO$2&amp;"-"&amp;Program!AO152&amp;"/ ","")</f>
        <v/>
      </c>
      <c r="AP151" s="9" t="str">
        <f>IF(IFERROR(SEARCH(Kişisel!$A$1,Program!AP153),FALSE),AP$2&amp;"-"&amp;Program!AP152&amp;"/ ","")</f>
        <v/>
      </c>
      <c r="AQ151" s="9" t="str">
        <f>IF(IFERROR(SEARCH(Kişisel!$A$1,Program!AQ153),FALSE),AQ$2&amp;"-"&amp;Program!AQ152&amp;"/ ","")</f>
        <v/>
      </c>
      <c r="AR151" s="9" t="str">
        <f>IF(IFERROR(SEARCH(Kişisel!$A$1,Program!AR153),FALSE),AR$2&amp;"-"&amp;Program!AR152&amp;"/ ","")</f>
        <v/>
      </c>
      <c r="AS151" s="9" t="str">
        <f>IF(IFERROR(SEARCH(Kişisel!$A$1,Program!AS153),FALSE),AS$2&amp;"-"&amp;Program!AS152&amp;"/ ","")</f>
        <v/>
      </c>
      <c r="AT151" s="9" t="str">
        <f>IF(IFERROR(SEARCH(Kişisel!$A$1,Program!AT153),FALSE),AT$2&amp;"-"&amp;Program!AT152&amp;"/ ","")</f>
        <v/>
      </c>
      <c r="AU151" s="9" t="str">
        <f>IF(IFERROR(SEARCH(Kişisel!$A$1,Program!AU153),FALSE),AU$2&amp;"-"&amp;Program!AU152&amp;"/ ","")</f>
        <v/>
      </c>
      <c r="AV151" s="9" t="str">
        <f>IF(IFERROR(SEARCH(Kişisel!$A$1,Program!AV153),FALSE),AV$2&amp;"-"&amp;Program!AV152&amp;"/ ","")</f>
        <v/>
      </c>
      <c r="AW151" s="9" t="str">
        <f>IF(IFERROR(SEARCH(Kişisel!$A$1,Program!AW153),FALSE),AW$2&amp;"-"&amp;Program!AW152&amp;"/ ","")</f>
        <v/>
      </c>
      <c r="AX151" s="9" t="str">
        <f>IF(IFERROR(SEARCH(Kişisel!$A$1,Program!AX153),FALSE),AX$2&amp;"-"&amp;Program!AX152&amp;"/ ","")</f>
        <v/>
      </c>
      <c r="AY151" s="9" t="str">
        <f>IF(IFERROR(SEARCH(Kişisel!$A$1,Program!AY153),FALSE),AY$2&amp;"-"&amp;Program!AY152&amp;"/ ","")</f>
        <v/>
      </c>
      <c r="AZ151" s="9" t="str">
        <f>IF(IFERROR(SEARCH(Kişisel!$A$1,Program!AZ153),FALSE),AZ$2&amp;"-"&amp;Program!AZ152&amp;"/ ","")</f>
        <v/>
      </c>
      <c r="BA151" s="9" t="str">
        <f>IF(IFERROR(SEARCH(Kişisel!$A$1,Program!BA153),FALSE),BA$2&amp;"-"&amp;Program!BA152&amp;"/ ","")</f>
        <v/>
      </c>
      <c r="BB151" s="9" t="str">
        <f>IF(IFERROR(SEARCH(Kişisel!$A$1,Program!BB153),FALSE),BB$2&amp;"-"&amp;Program!BB152&amp;"/ ","")</f>
        <v/>
      </c>
      <c r="BC151" s="9" t="str">
        <f>IF(IFERROR(SEARCH(Kişisel!$A$1,Program!BC153),FALSE),BC$2&amp;"-"&amp;Program!BC152&amp;"/ ","")</f>
        <v/>
      </c>
      <c r="BD151" s="9" t="str">
        <f>IF(IFERROR(SEARCH(Kişisel!$A$1,Program!BD153),FALSE),BD$2&amp;"-"&amp;Program!BD152&amp;"/ ","")</f>
        <v/>
      </c>
      <c r="BE151" s="9" t="str">
        <f>IF(IFERROR(SEARCH(Kişisel!$A$1,Program!BE153),FALSE),BE$2&amp;"-"&amp;Program!BE152&amp;"/ ","")</f>
        <v/>
      </c>
      <c r="BF151" t="str">
        <f t="shared" ref="BF151" si="221">CONCATENATE(D151,D153,E151,E153,F151,F153,G151,G153,H151,H153,I151,I153,J151,J153,K151,K153,L151,L153,M151,M153,N151,N153,O151,O153,P151,P153,Q151,Q153,R151,R153,S151,S153,T151,T153,U151,U153,V151,V153,W151,W153,X151,X153,Y151,Y153,Z151,Z153,AA151,AA153,AB151,AB153,AC151,AC153,AD151,AD153,AE151,AE153,AF151,AF153,AG151,AG153,AH151,AH153,AI151,AI153,AJ151,AJ153,AK151,AK153,AL151,AL153,AM151,AM153,AN151,AN153,AO151,AO153,AP151,AP153,AQ151,AQ153)</f>
        <v/>
      </c>
      <c r="BG151" t="str">
        <f t="shared" si="219"/>
        <v/>
      </c>
    </row>
    <row r="152" spans="1:59">
      <c r="A152" s="394"/>
      <c r="B152" s="5"/>
      <c r="C152" s="6" t="str">
        <f t="shared" si="220"/>
        <v/>
      </c>
      <c r="D152" t="str">
        <f>IF(AND(Program!D152&lt;&gt;"",OR(Kişisel!$C$1=Program!D154,AND(Program!D154="",Program!D$3=Kişisel!$C$1))),CONCATENATE(D$2,"-",Program!D152," "),"")</f>
        <v/>
      </c>
      <c r="E152" t="str">
        <f>IF(AND(Program!E152&lt;&gt;"",OR(Kişisel!$C$1=Program!E154,AND(Program!E154="",Program!E$3=Kişisel!$C$1))),CONCATENATE(E$2,"-",Program!E152," "),"")</f>
        <v/>
      </c>
      <c r="F152" t="str">
        <f>IF(AND(Program!F152&lt;&gt;"",OR(Kişisel!$C$1=Program!F154,AND(Program!F154="",Program!F$3=Kişisel!$C$1))),CONCATENATE(F$2,"-",Program!F152," "),"")</f>
        <v/>
      </c>
      <c r="G152" t="str">
        <f>IF(AND(Program!G152&lt;&gt;"",OR(Kişisel!$C$1=Program!G154,AND(Program!G154="",Program!G$3=Kişisel!$C$1))),CONCATENATE(G$2,"-",Program!G152," "),"")</f>
        <v/>
      </c>
      <c r="H152" t="str">
        <f>IF(AND(Program!H152&lt;&gt;"",OR(Kişisel!$C$1=Program!H154,AND(Program!H154="",Program!H$3=Kişisel!$C$1))),CONCATENATE(H$2,"-",Program!H152," "),"")</f>
        <v/>
      </c>
      <c r="I152" t="str">
        <f>IF(AND(Program!I152&lt;&gt;"",OR(Kişisel!$C$1=Program!I154,AND(Program!I154="",Program!I$3=Kişisel!$C$1))),CONCATENATE(I$2,"-",Program!I152," "),"")</f>
        <v/>
      </c>
      <c r="J152" t="str">
        <f>IF(AND(Program!J152&lt;&gt;"",OR(Kişisel!$C$1=Program!J154,AND(Program!J154="",Program!J$3=Kişisel!$C$1))),CONCATENATE(J$2,"-",Program!J152," "),"")</f>
        <v/>
      </c>
      <c r="K152" t="str">
        <f>IF(AND(Program!K152&lt;&gt;"",OR(Kişisel!$C$1=Program!K154,AND(Program!K154="",Program!K$3=Kişisel!$C$1))),CONCATENATE(K$2,"-",Program!K152," "),"")</f>
        <v/>
      </c>
      <c r="L152" t="str">
        <f>IF(AND(Program!L152&lt;&gt;"",OR(Kişisel!$C$1=Program!L154,AND(Program!L154="",Program!L$3=Kişisel!$C$1))),CONCATENATE(L$2,"-",Program!L152," "),"")</f>
        <v/>
      </c>
      <c r="M152" t="str">
        <f>IF(AND(Program!M152&lt;&gt;"",OR(Kişisel!$C$1=Program!M154,AND(Program!M154="",Program!M$3=Kişisel!$C$1))),CONCATENATE(M$2,"-",Program!M152," "),"")</f>
        <v/>
      </c>
      <c r="N152" t="str">
        <f>IF(AND(Program!N152&lt;&gt;"",OR(Kişisel!$C$1=Program!N154,AND(Program!N154="",Program!N$3=Kişisel!$C$1))),CONCATENATE(N$2,"-",Program!N152," "),"")</f>
        <v/>
      </c>
      <c r="O152" t="str">
        <f>IF(AND(Program!O152&lt;&gt;"",OR(Kişisel!$C$1=Program!O154,AND(Program!O154="",Program!O$3=Kişisel!$C$1))),CONCATENATE(O$2,"-",Program!O152," "),"")</f>
        <v/>
      </c>
      <c r="P152" t="str">
        <f>IF(AND(Program!P152&lt;&gt;"",OR(Kişisel!$C$1=Program!P154,AND(Program!P154="",Program!P$3=Kişisel!$C$1))),CONCATENATE(P$2,"-",Program!P152," "),"")</f>
        <v/>
      </c>
      <c r="Q152" t="str">
        <f>IF(AND(Program!Q152&lt;&gt;"",OR(Kişisel!$C$1=Program!Q154,AND(Program!Q154="",Program!Q$3=Kişisel!$C$1))),CONCATENATE(Q$2,"-",Program!Q152," "),"")</f>
        <v/>
      </c>
      <c r="R152" t="str">
        <f>IF(AND(Program!R152&lt;&gt;"",OR(Kişisel!$C$1=Program!R154,AND(Program!R154="",Program!R$3=Kişisel!$C$1))),CONCATENATE(R$2,"-",Program!R152," "),"")</f>
        <v/>
      </c>
      <c r="S152" t="str">
        <f>IF(AND(Program!S152&lt;&gt;"",OR(Kişisel!$C$1=Program!S154,AND(Program!S154="",Program!S$3=Kişisel!$C$1))),CONCATENATE(S$2,"-",Program!S152," "),"")</f>
        <v/>
      </c>
      <c r="T152" t="str">
        <f>IF(AND(Program!T152&lt;&gt;"",OR(Kişisel!$C$1=Program!T154,AND(Program!T154="",Program!T$3=Kişisel!$C$1))),CONCATENATE(T$2,"-",Program!T152," "),"")</f>
        <v/>
      </c>
      <c r="U152" t="str">
        <f>IF(AND(Program!U152&lt;&gt;"",OR(Kişisel!$C$1=Program!U154,AND(Program!U154="",Program!U$3=Kişisel!$C$1))),CONCATENATE(U$2,"-",Program!U152," "),"")</f>
        <v/>
      </c>
      <c r="V152" t="str">
        <f>IF(AND(Program!V152&lt;&gt;"",OR(Kişisel!$C$1=Program!V154,AND(Program!V154="",Program!V$3=Kişisel!$C$1))),CONCATENATE(V$2,"-",Program!V152," "),"")</f>
        <v/>
      </c>
      <c r="W152" t="str">
        <f>IF(AND(Program!W152&lt;&gt;"",OR(Kişisel!$C$1=Program!W154,AND(Program!W154="",Program!W$3=Kişisel!$C$1))),CONCATENATE(W$2,"-",Program!W152," "),"")</f>
        <v/>
      </c>
      <c r="X152" t="str">
        <f>IF(AND(Program!X152&lt;&gt;"",OR(Kişisel!$C$1=Program!X154,AND(Program!X154="",Program!X$3=Kişisel!$C$1))),CONCATENATE(X$2,"-",Program!X152," "),"")</f>
        <v/>
      </c>
      <c r="Y152" t="str">
        <f>IF(AND(Program!Y152&lt;&gt;"",OR(Kişisel!$C$1=Program!Y154,AND(Program!Y154="",Program!Y$3=Kişisel!$C$1))),CONCATENATE(Y$2,"-",Program!Y152," "),"")</f>
        <v/>
      </c>
      <c r="Z152" t="str">
        <f>IF(AND(Program!Z152&lt;&gt;"",OR(Kişisel!$C$1=Program!Z154,AND(Program!Z154="",Program!Z$3=Kişisel!$C$1))),CONCATENATE(Z$2,"-",Program!Z152," "),"")</f>
        <v/>
      </c>
      <c r="AA152" t="str">
        <f>IF(AND(Program!AA152&lt;&gt;"",OR(Kişisel!$C$1=Program!AA154,AND(Program!AA154="",Program!AA$3=Kişisel!$C$1))),CONCATENATE(AA$2,"-",Program!AA152," "),"")</f>
        <v/>
      </c>
      <c r="AB152" t="str">
        <f>IF(AND(Program!AB152&lt;&gt;"",OR(Kişisel!$C$1=Program!AB154,AND(Program!AB154="",Program!AB$3=Kişisel!$C$1))),CONCATENATE(AB$2,"-",Program!AB152," "),"")</f>
        <v/>
      </c>
      <c r="AC152" t="str">
        <f>IF(AND(Program!AC152&lt;&gt;"",OR(Kişisel!$C$1=Program!AC154,AND(Program!AC154="",Program!AC$3=Kişisel!$C$1))),CONCATENATE(AC$2,"-",Program!AC152," "),"")</f>
        <v/>
      </c>
      <c r="AD152" t="str">
        <f>IF(AND(Program!AD152&lt;&gt;"",OR(Kişisel!$C$1=Program!AD154,AND(Program!AD154="",Program!AD$3=Kişisel!$C$1))),CONCATENATE(AD$2,"-",Program!AD152," "),"")</f>
        <v/>
      </c>
      <c r="AE152" t="str">
        <f>IF(AND(Program!AE152&lt;&gt;"",OR(Kişisel!$C$1=Program!AE154,AND(Program!AE154="",Program!AE$3=Kişisel!$C$1))),CONCATENATE(AE$2,"-",Program!AE152," "),"")</f>
        <v/>
      </c>
      <c r="AF152" t="str">
        <f>IF(AND(Program!AF152&lt;&gt;"",OR(Kişisel!$C$1=Program!AF154,AND(Program!AF154="",Program!AF$3=Kişisel!$C$1))),CONCATENATE(AF$2,"-",Program!AF152," "),"")</f>
        <v/>
      </c>
      <c r="AG152" t="str">
        <f>IF(AND(Program!AG152&lt;&gt;"",OR(Kişisel!$C$1=Program!AG154,AND(Program!AG154="",Program!AG$3=Kişisel!$C$1))),CONCATENATE(AG$2,"-",Program!AG152," "),"")</f>
        <v/>
      </c>
      <c r="AH152" t="str">
        <f>IF(AND(Program!AH152&lt;&gt;"",OR(Kişisel!$C$1=Program!AH154,AND(Program!AH154="",Program!AH$3=Kişisel!$C$1))),CONCATENATE(AH$2,"-",Program!AH152," "),"")</f>
        <v/>
      </c>
      <c r="AI152" t="str">
        <f>IF(AND(Program!AI152&lt;&gt;"",OR(Kişisel!$C$1=Program!AI154,AND(Program!AI154="",Program!AI$3=Kişisel!$C$1))),CONCATENATE(AI$2,"-",Program!AI152," "),"")</f>
        <v/>
      </c>
      <c r="AJ152" t="str">
        <f>IF(AND(Program!AJ152&lt;&gt;"",OR(Kişisel!$C$1=Program!AJ154,AND(Program!AJ154="",Program!AJ$3=Kişisel!$C$1))),CONCATENATE(AJ$2,"-",Program!AJ152," "),"")</f>
        <v/>
      </c>
      <c r="AK152" t="str">
        <f>IF(AND(Program!AK152&lt;&gt;"",OR(Kişisel!$C$1=Program!AK154,AND(Program!AK154="",Program!AK$3=Kişisel!$C$1))),CONCATENATE(AK$2,"-",Program!AK152," "),"")</f>
        <v/>
      </c>
      <c r="AL152" t="str">
        <f>IF(AND(Program!AL152&lt;&gt;"",OR(Kişisel!$C$1=Program!AL154,AND(Program!AL154="",Program!AL$3=Kişisel!$C$1))),CONCATENATE(AL$2,"-",Program!AL152," "),"")</f>
        <v/>
      </c>
      <c r="AM152" t="str">
        <f>IF(AND(Program!AM152&lt;&gt;"",OR(Kişisel!$C$1=Program!AM154,AND(Program!AM154="",Program!AM$3=Kişisel!$C$1))),CONCATENATE(AM$2,"-",Program!AM152," "),"")</f>
        <v/>
      </c>
      <c r="AN152" t="str">
        <f>IF(AND(Program!AN152&lt;&gt;"",OR(Kişisel!$C$1=Program!AN154,AND(Program!AN154="",Program!AN$3=Kişisel!$C$1))),CONCATENATE(AN$2,"-",Program!AN152," "),"")</f>
        <v/>
      </c>
      <c r="AO152" t="str">
        <f>IF(AND(Program!AO152&lt;&gt;"",OR(Kişisel!$C$1=Program!AO154,AND(Program!AO154="",Program!AO$3=Kişisel!$C$1))),CONCATENATE(AO$2,"-",Program!AO152," "),"")</f>
        <v/>
      </c>
      <c r="AP152" t="str">
        <f>IF(AND(Program!AP152&lt;&gt;"",OR(Kişisel!$C$1=Program!AP154,AND(Program!AP154="",Program!AP$3=Kişisel!$C$1))),CONCATENATE(AP$2,"-",Program!AP152," "),"")</f>
        <v/>
      </c>
      <c r="AQ152" t="str">
        <f>IF(AND(Program!AQ152&lt;&gt;"",OR(Kişisel!$C$1=Program!AQ154,AND(Program!AQ154="",Program!AQ$3=Kişisel!$C$1))),CONCATENATE(AQ$2,"-",Program!AQ152," "),"")</f>
        <v/>
      </c>
      <c r="AR152" t="str">
        <f>IF(AND(Program!AR152&lt;&gt;"",OR(Kişisel!$C$1=Program!AR154,AND(Program!AR154="",Program!AR$3=Kişisel!$C$1))),CONCATENATE(AR$2,"-",Program!AR152," "),"")</f>
        <v/>
      </c>
      <c r="AS152" t="str">
        <f>IF(AND(Program!AS152&lt;&gt;"",OR(Kişisel!$C$1=Program!AS154,AND(Program!AS154="",Program!AS$3=Kişisel!$C$1))),CONCATENATE(AS$2,"-",Program!AS152," "),"")</f>
        <v/>
      </c>
      <c r="AT152" t="str">
        <f>IF(AND(Program!AT152&lt;&gt;"",OR(Kişisel!$C$1=Program!AT154,AND(Program!AT154="",Program!AT$3=Kişisel!$C$1))),CONCATENATE(AT$2,"-",Program!AT152," "),"")</f>
        <v/>
      </c>
      <c r="AU152" t="str">
        <f>IF(AND(Program!AU152&lt;&gt;"",OR(Kişisel!$C$1=Program!AU154,AND(Program!AU154="",Program!AU$3=Kişisel!$C$1))),CONCATENATE(AU$2,"-",Program!AU152," "),"")</f>
        <v/>
      </c>
      <c r="AV152" t="str">
        <f>IF(AND(Program!AV152&lt;&gt;"",OR(Kişisel!$C$1=Program!AV154,AND(Program!AV154="",Program!AV$3=Kişisel!$C$1))),CONCATENATE(AV$2,"-",Program!AV152," "),"")</f>
        <v/>
      </c>
      <c r="AW152" t="str">
        <f>IF(AND(Program!AW152&lt;&gt;"",OR(Kişisel!$C$1=Program!AW154,AND(Program!AW154="",Program!AW$3=Kişisel!$C$1))),CONCATENATE(AW$2,"-",Program!AW152," "),"")</f>
        <v/>
      </c>
      <c r="AX152" t="str">
        <f>IF(AND(Program!AX152&lt;&gt;"",OR(Kişisel!$C$1=Program!AX154,AND(Program!AX154="",Program!AX$3=Kişisel!$C$1))),CONCATENATE(AX$2,"-",Program!AX152," "),"")</f>
        <v/>
      </c>
      <c r="AY152" t="str">
        <f>IF(AND(Program!AY152&lt;&gt;"",OR(Kişisel!$C$1=Program!AY154,AND(Program!AY154="",Program!AY$3=Kişisel!$C$1))),CONCATENATE(AY$2,"-",Program!AY152," "),"")</f>
        <v/>
      </c>
      <c r="AZ152" t="str">
        <f>IF(AND(Program!AZ152&lt;&gt;"",OR(Kişisel!$C$1=Program!AZ154,AND(Program!AZ154="",Program!AZ$3=Kişisel!$C$1))),CONCATENATE(AZ$2,"-",Program!AZ152," "),"")</f>
        <v/>
      </c>
      <c r="BA152" t="str">
        <f>IF(AND(Program!BA152&lt;&gt;"",OR(Kişisel!$C$1=Program!BA154,AND(Program!BA154="",Program!BA$3=Kişisel!$C$1))),CONCATENATE(BA$2,"-",Program!BA152," "),"")</f>
        <v/>
      </c>
      <c r="BB152" t="str">
        <f>IF(AND(Program!BB152&lt;&gt;"",OR(Kişisel!$C$1=Program!BB154,AND(Program!BB154="",Program!BB$3=Kişisel!$C$1))),CONCATENATE(BB$2,"-",Program!BB152," "),"")</f>
        <v/>
      </c>
      <c r="BC152" t="str">
        <f>IF(AND(Program!BC152&lt;&gt;"",OR(Kişisel!$C$1=Program!BC154,AND(Program!BC154="",Program!BC$3=Kişisel!$C$1))),CONCATENATE(BC$2,"-",Program!BC152," "),"")</f>
        <v/>
      </c>
      <c r="BD152" t="str">
        <f>IF(AND(Program!BD152&lt;&gt;"",OR(Kişisel!$C$1=Program!BD154,AND(Program!BD154="",Program!BD$3=Kişisel!$C$1))),CONCATENATE(BD$2,"-",Program!BD152," "),"")</f>
        <v/>
      </c>
      <c r="BE152" t="str">
        <f>IF(AND(Program!BE152&lt;&gt;"",OR(Kişisel!$C$1=Program!BE154,AND(Program!BE154="",Program!BE$3=Kişisel!$C$1))),CONCATENATE(BE$2,"-",Program!BE152," "),"")</f>
        <v/>
      </c>
      <c r="BF152" t="str">
        <f t="shared" ref="BF152" si="222">CONCATENATE(D152,E152,F152,G152,H152,I152,J152,K152,L152,M152,N152,O152,P152,Q152,R152,S152,T152,U152,V152,W152,X152,Y152,Z152,AA152,AB152,AC152,AD152,AE152,AF152,AG152,AH152,AI152,AJ152,AK152,AL152,AM152,AN152,AO152,AP152,AQ152,)</f>
        <v/>
      </c>
      <c r="BG152" t="str">
        <f t="shared" ref="BG152" si="223">CONCATENATE(AR152,AS152,AT152,AU152,AV152,AW152,AX152,AY152,AZ152,BA152,BB152,BC152,BD152,BE152,)</f>
        <v/>
      </c>
    </row>
    <row r="153" spans="1:59">
      <c r="A153" s="394"/>
      <c r="B153" s="5"/>
      <c r="D153" s="29" t="str">
        <f>IF(D151&lt;&gt;"",IF(Program!D154&lt;&gt;"","("&amp;Program!D154&amp;")","("&amp;Program!D$3&amp;")"),"")</f>
        <v/>
      </c>
      <c r="E153" s="29" t="str">
        <f>IF(E151&lt;&gt;"",IF(Program!E154&lt;&gt;"","("&amp;Program!E154&amp;")","("&amp;Program!E$3&amp;")"),"")</f>
        <v/>
      </c>
      <c r="F153" s="29" t="str">
        <f>IF(F151&lt;&gt;"",IF(Program!F154&lt;&gt;"","("&amp;Program!F154&amp;")","("&amp;Program!F$3&amp;")"),"")</f>
        <v/>
      </c>
      <c r="G153" s="29" t="str">
        <f>IF(G151&lt;&gt;"",IF(Program!G154&lt;&gt;"","("&amp;Program!G154&amp;")","("&amp;Program!G$3&amp;")"),"")</f>
        <v/>
      </c>
      <c r="H153" s="29" t="str">
        <f>IF(H151&lt;&gt;"",IF(Program!H154&lt;&gt;"","("&amp;Program!H154&amp;")","("&amp;Program!H$3&amp;")"),"")</f>
        <v/>
      </c>
      <c r="I153" s="29" t="str">
        <f>IF(I151&lt;&gt;"",IF(Program!I154&lt;&gt;"","("&amp;Program!I154&amp;")","("&amp;Program!I$3&amp;")"),"")</f>
        <v/>
      </c>
      <c r="J153" s="29" t="str">
        <f>IF(J151&lt;&gt;"",IF(Program!J154&lt;&gt;"","("&amp;Program!J154&amp;")","("&amp;Program!J$3&amp;")"),"")</f>
        <v/>
      </c>
      <c r="K153" s="29" t="str">
        <f>IF(K151&lt;&gt;"",IF(Program!K154&lt;&gt;"","("&amp;Program!K154&amp;")","("&amp;Program!K$3&amp;")"),"")</f>
        <v/>
      </c>
      <c r="L153" s="29" t="str">
        <f>IF(L151&lt;&gt;"",IF(Program!L154&lt;&gt;"","("&amp;Program!L154&amp;")","("&amp;Program!L$3&amp;")"),"")</f>
        <v/>
      </c>
      <c r="M153" s="29" t="str">
        <f>IF(M151&lt;&gt;"",IF(Program!M154&lt;&gt;"","("&amp;Program!M154&amp;")","("&amp;Program!M$3&amp;")"),"")</f>
        <v/>
      </c>
      <c r="N153" s="29" t="str">
        <f>IF(N151&lt;&gt;"",IF(Program!N154&lt;&gt;"","("&amp;Program!N154&amp;")","("&amp;Program!N$3&amp;")"),"")</f>
        <v/>
      </c>
      <c r="O153" s="29" t="str">
        <f>IF(O151&lt;&gt;"",IF(Program!O154&lt;&gt;"","("&amp;Program!O154&amp;")","("&amp;Program!O$3&amp;")"),"")</f>
        <v/>
      </c>
      <c r="P153" s="29" t="str">
        <f>IF(P151&lt;&gt;"",IF(Program!P154&lt;&gt;"","("&amp;Program!P154&amp;")","("&amp;Program!P$3&amp;")"),"")</f>
        <v/>
      </c>
      <c r="Q153" s="29" t="str">
        <f>IF(Q151&lt;&gt;"",IF(Program!Q154&lt;&gt;"","("&amp;Program!Q154&amp;")","("&amp;Program!Q$3&amp;")"),"")</f>
        <v/>
      </c>
      <c r="R153" s="29" t="str">
        <f>IF(R151&lt;&gt;"",IF(Program!R154&lt;&gt;"","("&amp;Program!R154&amp;")","("&amp;Program!R$3&amp;")"),"")</f>
        <v/>
      </c>
      <c r="S153" s="29" t="str">
        <f>IF(S151&lt;&gt;"",IF(Program!S154&lt;&gt;"","("&amp;Program!S154&amp;")","("&amp;Program!S$3&amp;")"),"")</f>
        <v/>
      </c>
      <c r="T153" s="29" t="str">
        <f>IF(T151&lt;&gt;"",IF(Program!T154&lt;&gt;"","("&amp;Program!T154&amp;")","("&amp;Program!T$3&amp;")"),"")</f>
        <v/>
      </c>
      <c r="U153" s="29" t="str">
        <f>IF(U151&lt;&gt;"",IF(Program!U154&lt;&gt;"","("&amp;Program!U154&amp;")","("&amp;Program!U$3&amp;")"),"")</f>
        <v/>
      </c>
      <c r="V153" s="29" t="str">
        <f>IF(V151&lt;&gt;"",IF(Program!V154&lt;&gt;"","("&amp;Program!V154&amp;")","("&amp;Program!V$3&amp;")"),"")</f>
        <v/>
      </c>
      <c r="W153" s="29" t="str">
        <f>IF(W151&lt;&gt;"",IF(Program!W154&lt;&gt;"","("&amp;Program!W154&amp;")","("&amp;Program!W$3&amp;")"),"")</f>
        <v/>
      </c>
      <c r="X153" s="29" t="str">
        <f>IF(X151&lt;&gt;"",IF(Program!X154&lt;&gt;"","("&amp;Program!X154&amp;")","("&amp;Program!X$3&amp;")"),"")</f>
        <v/>
      </c>
      <c r="Y153" s="29" t="str">
        <f>IF(Y151&lt;&gt;"",IF(Program!Y154&lt;&gt;"","("&amp;Program!Y154&amp;")","("&amp;Program!Y$3&amp;")"),"")</f>
        <v/>
      </c>
      <c r="Z153" s="29" t="str">
        <f>IF(Z151&lt;&gt;"",IF(Program!Z154&lt;&gt;"","("&amp;Program!Z154&amp;")","("&amp;Program!Z$3&amp;")"),"")</f>
        <v/>
      </c>
      <c r="AA153" s="29" t="str">
        <f>IF(AA151&lt;&gt;"",IF(Program!AA154&lt;&gt;"","("&amp;Program!AA154&amp;")","("&amp;Program!AA$3&amp;")"),"")</f>
        <v/>
      </c>
      <c r="AB153" s="29" t="str">
        <f>IF(AB151&lt;&gt;"",IF(Program!AB154&lt;&gt;"","("&amp;Program!AB154&amp;")","("&amp;Program!AB$3&amp;")"),"")</f>
        <v/>
      </c>
      <c r="AC153" s="29" t="str">
        <f>IF(AC151&lt;&gt;"",IF(Program!AC154&lt;&gt;"","("&amp;Program!AC154&amp;")","("&amp;Program!AC$3&amp;")"),"")</f>
        <v/>
      </c>
      <c r="AD153" s="29" t="str">
        <f>IF(AD151&lt;&gt;"",IF(Program!AD154&lt;&gt;"","("&amp;Program!AD154&amp;")","("&amp;Program!AD$3&amp;")"),"")</f>
        <v/>
      </c>
      <c r="AE153" s="29" t="str">
        <f>IF(AE151&lt;&gt;"",IF(Program!AE154&lt;&gt;"","("&amp;Program!AE154&amp;")","("&amp;Program!AE$3&amp;")"),"")</f>
        <v/>
      </c>
      <c r="AF153" s="29" t="str">
        <f>IF(AF151&lt;&gt;"",IF(Program!AF154&lt;&gt;"","("&amp;Program!AF154&amp;")","("&amp;Program!AF$3&amp;")"),"")</f>
        <v/>
      </c>
      <c r="AG153" s="29" t="str">
        <f>IF(AG151&lt;&gt;"",IF(Program!AG154&lt;&gt;"","("&amp;Program!AG154&amp;")","("&amp;Program!AG$3&amp;")"),"")</f>
        <v/>
      </c>
      <c r="AH153" s="29" t="str">
        <f>IF(AH151&lt;&gt;"",IF(Program!AH154&lt;&gt;"","("&amp;Program!AH154&amp;")","("&amp;Program!AH$3&amp;")"),"")</f>
        <v/>
      </c>
      <c r="AI153" s="29" t="str">
        <f>IF(AI151&lt;&gt;"",IF(Program!AI154&lt;&gt;"","("&amp;Program!AI154&amp;")","("&amp;Program!AI$3&amp;")"),"")</f>
        <v/>
      </c>
      <c r="AJ153" s="29" t="str">
        <f>IF(AJ151&lt;&gt;"",IF(Program!AJ154&lt;&gt;"","("&amp;Program!AJ154&amp;")","("&amp;Program!AJ$3&amp;")"),"")</f>
        <v/>
      </c>
      <c r="AK153" s="29" t="str">
        <f>IF(AK151&lt;&gt;"",IF(Program!AK154&lt;&gt;"","("&amp;Program!AK154&amp;")","("&amp;Program!AK$3&amp;")"),"")</f>
        <v/>
      </c>
      <c r="AL153" s="29" t="str">
        <f>IF(AL151&lt;&gt;"",IF(Program!AL154&lt;&gt;"","("&amp;Program!AL154&amp;")","("&amp;Program!AL$3&amp;")"),"")</f>
        <v/>
      </c>
      <c r="AM153" s="29" t="str">
        <f>IF(AM151&lt;&gt;"",IF(Program!AM154&lt;&gt;"","("&amp;Program!AM154&amp;")","("&amp;Program!AM$3&amp;")"),"")</f>
        <v/>
      </c>
      <c r="AN153" s="29" t="str">
        <f>IF(AN151&lt;&gt;"",IF(Program!AN154&lt;&gt;"","("&amp;Program!AN154&amp;")","("&amp;Program!AN$3&amp;")"),"")</f>
        <v/>
      </c>
      <c r="AO153" s="29" t="str">
        <f>IF(AO151&lt;&gt;"",IF(Program!AO154&lt;&gt;"","("&amp;Program!AO154&amp;")","("&amp;Program!AO$3&amp;")"),"")</f>
        <v/>
      </c>
      <c r="AP153" s="29" t="str">
        <f>IF(AP151&lt;&gt;"",IF(Program!AP154&lt;&gt;"","("&amp;Program!AP154&amp;")","("&amp;Program!AP$3&amp;")"),"")</f>
        <v/>
      </c>
      <c r="AQ153" s="29" t="str">
        <f>IF(AQ151&lt;&gt;"",IF(Program!AQ154&lt;&gt;"","("&amp;Program!AQ154&amp;")","("&amp;Program!AQ$3&amp;")"),"")</f>
        <v/>
      </c>
      <c r="AR153" s="29" t="str">
        <f>IF(AR151&lt;&gt;"",IF(Program!AR154&lt;&gt;"","("&amp;Program!AR154&amp;")","("&amp;Program!AR$3&amp;")"),"")</f>
        <v/>
      </c>
      <c r="AS153" s="29" t="str">
        <f>IF(AS151&lt;&gt;"",IF(Program!AS154&lt;&gt;"","("&amp;Program!AS154&amp;")","("&amp;Program!AS$3&amp;")"),"")</f>
        <v/>
      </c>
      <c r="AT153" s="29" t="str">
        <f>IF(AT151&lt;&gt;"",IF(Program!AT154&lt;&gt;"","("&amp;Program!AT154&amp;")","("&amp;Program!AT$3&amp;")"),"")</f>
        <v/>
      </c>
      <c r="AU153" s="29" t="str">
        <f>IF(AU151&lt;&gt;"",IF(Program!AU154&lt;&gt;"","("&amp;Program!AU154&amp;")","("&amp;Program!AU$3&amp;")"),"")</f>
        <v/>
      </c>
      <c r="AV153" s="29" t="str">
        <f>IF(AV151&lt;&gt;"",IF(Program!AV154&lt;&gt;"","("&amp;Program!AV154&amp;")","("&amp;Program!AV$3&amp;")"),"")</f>
        <v/>
      </c>
      <c r="AW153" s="29" t="str">
        <f>IF(AW151&lt;&gt;"",IF(Program!AW154&lt;&gt;"","("&amp;Program!AW154&amp;")","("&amp;Program!AW$3&amp;")"),"")</f>
        <v/>
      </c>
      <c r="AX153" s="29" t="str">
        <f>IF(AX151&lt;&gt;"",IF(Program!AX154&lt;&gt;"","("&amp;Program!AX154&amp;")","("&amp;Program!AX$3&amp;")"),"")</f>
        <v/>
      </c>
      <c r="AY153" s="29" t="str">
        <f>IF(AY151&lt;&gt;"",IF(Program!AY154&lt;&gt;"","("&amp;Program!AY154&amp;")","("&amp;Program!AY$3&amp;")"),"")</f>
        <v/>
      </c>
      <c r="AZ153" s="29" t="str">
        <f>IF(AZ151&lt;&gt;"",IF(Program!AZ154&lt;&gt;"","("&amp;Program!AZ154&amp;")","("&amp;Program!AZ$3&amp;")"),"")</f>
        <v/>
      </c>
      <c r="BA153" s="29" t="str">
        <f>IF(BA151&lt;&gt;"",IF(Program!BA154&lt;&gt;"","("&amp;Program!BA154&amp;")","("&amp;Program!BA$3&amp;")"),"")</f>
        <v/>
      </c>
      <c r="BB153" s="29" t="str">
        <f>IF(BB151&lt;&gt;"",IF(Program!BB154&lt;&gt;"","("&amp;Program!BB154&amp;")","("&amp;Program!BB$3&amp;")"),"")</f>
        <v/>
      </c>
      <c r="BC153" s="29" t="str">
        <f>IF(BC151&lt;&gt;"",IF(Program!BC154&lt;&gt;"","("&amp;Program!BC154&amp;")","("&amp;Program!BC$3&amp;")"),"")</f>
        <v/>
      </c>
      <c r="BD153" s="29" t="str">
        <f>IF(BD151&lt;&gt;"",IF(Program!BD154&lt;&gt;"","("&amp;Program!BD154&amp;")","("&amp;Program!BD$3&amp;")"),"")</f>
        <v/>
      </c>
      <c r="BE153" s="29" t="str">
        <f>IF(BE151&lt;&gt;"",IF(Program!BE154&lt;&gt;"","("&amp;Program!BE154&amp;")","("&amp;Program!BE$3&amp;")"),"")</f>
        <v/>
      </c>
      <c r="BG153" t="str">
        <f t="shared" ref="BG153:BG154" si="224">CONCATENATE(AR153,AR155,AS153,AS155,AT153,AT155,AU153,AU155,AV153,AV155,AW153,AW155,AX153,AX155,AY153,AY155,AZ153,AZ155,BA153,BA155,BB153,BB155,BC153,BC155,BD153,BD155,BE153,BE155)</f>
        <v/>
      </c>
    </row>
    <row r="154" spans="1:59">
      <c r="A154" s="394"/>
      <c r="B154" s="5">
        <v>0.66666666666666696</v>
      </c>
      <c r="C154" s="6" t="str">
        <f t="shared" ref="C154:C198" si="225">CONCATENATE(BF154,BG154)</f>
        <v>İÇ 1-AKADEMİK DANIŞMANLIK/ (8)</v>
      </c>
      <c r="D154" s="9" t="str">
        <f>IF(IFERROR(SEARCH(Kişisel!$A$1,Program!D156),FALSE),D$2&amp;"-"&amp;Program!D155&amp;"/ ","")</f>
        <v/>
      </c>
      <c r="E154" s="9" t="str">
        <f>IF(IFERROR(SEARCH(Kişisel!$A$1,Program!E156),FALSE),E$2&amp;"-"&amp;Program!E155&amp;"/ ","")</f>
        <v/>
      </c>
      <c r="F154" s="9" t="str">
        <f>IF(IFERROR(SEARCH(Kişisel!$A$1,Program!F156),FALSE),F$2&amp;"-"&amp;Program!F155&amp;"/ ","")</f>
        <v/>
      </c>
      <c r="G154" s="9" t="str">
        <f>IF(IFERROR(SEARCH(Kişisel!$A$1,Program!G156),FALSE),G$2&amp;"-"&amp;Program!G155&amp;"/ ","")</f>
        <v/>
      </c>
      <c r="H154" s="9" t="str">
        <f>IF(IFERROR(SEARCH(Kişisel!$A$1,Program!H156),FALSE),H$2&amp;"-"&amp;Program!H155&amp;"/ ","")</f>
        <v/>
      </c>
      <c r="I154" s="9" t="str">
        <f>IF(IFERROR(SEARCH(Kişisel!$A$1,Program!I156),FALSE),I$2&amp;"-"&amp;Program!I155&amp;"/ ","")</f>
        <v/>
      </c>
      <c r="J154" s="9" t="str">
        <f>IF(IFERROR(SEARCH(Kişisel!$A$1,Program!J156),FALSE),J$2&amp;"-"&amp;Program!J155&amp;"/ ","")</f>
        <v/>
      </c>
      <c r="K154" s="9" t="str">
        <f>IF(IFERROR(SEARCH(Kişisel!$A$1,Program!K156),FALSE),K$2&amp;"-"&amp;Program!K155&amp;"/ ","")</f>
        <v/>
      </c>
      <c r="L154" s="9" t="str">
        <f>IF(IFERROR(SEARCH(Kişisel!$A$1,Program!L156),FALSE),L$2&amp;"-"&amp;Program!L155&amp;"/ ","")</f>
        <v/>
      </c>
      <c r="M154" s="9" t="str">
        <f>IF(IFERROR(SEARCH(Kişisel!$A$1,Program!M156),FALSE),M$2&amp;"-"&amp;Program!M155&amp;"/ ","")</f>
        <v/>
      </c>
      <c r="N154" s="9" t="str">
        <f>IF(IFERROR(SEARCH(Kişisel!$A$1,Program!N156),FALSE),N$2&amp;"-"&amp;Program!N155&amp;"/ ","")</f>
        <v/>
      </c>
      <c r="O154" s="9" t="str">
        <f>IF(IFERROR(SEARCH(Kişisel!$A$1,Program!O156),FALSE),O$2&amp;"-"&amp;Program!O155&amp;"/ ","")</f>
        <v/>
      </c>
      <c r="P154" s="9" t="str">
        <f>IF(IFERROR(SEARCH(Kişisel!$A$1,Program!P156),FALSE),P$2&amp;"-"&amp;Program!P155&amp;"/ ","")</f>
        <v/>
      </c>
      <c r="Q154" s="9" t="str">
        <f>IF(IFERROR(SEARCH(Kişisel!$A$1,Program!Q156),FALSE),Q$2&amp;"-"&amp;Program!Q155&amp;"/ ","")</f>
        <v/>
      </c>
      <c r="R154" s="9" t="str">
        <f>IF(IFERROR(SEARCH(Kişisel!$A$1,Program!R156),FALSE),R$2&amp;"-"&amp;Program!R155&amp;"/ ","")</f>
        <v/>
      </c>
      <c r="S154" s="9" t="str">
        <f>IF(IFERROR(SEARCH(Kişisel!$A$1,Program!S156),FALSE),S$2&amp;"-"&amp;Program!S155&amp;"/ ","")</f>
        <v/>
      </c>
      <c r="T154" s="9" t="str">
        <f>IF(IFERROR(SEARCH(Kişisel!$A$1,Program!T156),FALSE),T$2&amp;"-"&amp;Program!T155&amp;"/ ","")</f>
        <v/>
      </c>
      <c r="U154" s="9" t="str">
        <f>IF(IFERROR(SEARCH(Kişisel!$A$1,Program!U156),FALSE),U$2&amp;"-"&amp;Program!U155&amp;"/ ","")</f>
        <v/>
      </c>
      <c r="V154" s="9" t="str">
        <f>IF(IFERROR(SEARCH(Kişisel!$A$1,Program!V156),FALSE),V$2&amp;"-"&amp;Program!V155&amp;"/ ","")</f>
        <v/>
      </c>
      <c r="W154" s="9" t="str">
        <f>IF(IFERROR(SEARCH(Kişisel!$A$1,Program!W156),FALSE),W$2&amp;"-"&amp;Program!W155&amp;"/ ","")</f>
        <v/>
      </c>
      <c r="X154" s="9" t="str">
        <f>IF(IFERROR(SEARCH(Kişisel!$A$1,Program!X156),FALSE),X$2&amp;"-"&amp;Program!X155&amp;"/ ","")</f>
        <v/>
      </c>
      <c r="Y154" s="9" t="str">
        <f>IF(IFERROR(SEARCH(Kişisel!$A$1,Program!Y156),FALSE),Y$2&amp;"-"&amp;Program!Y155&amp;"/ ","")</f>
        <v/>
      </c>
      <c r="Z154" s="9" t="str">
        <f>IF(IFERROR(SEARCH(Kişisel!$A$1,Program!Z156),FALSE),Z$2&amp;"-"&amp;Program!Z155&amp;"/ ","")</f>
        <v/>
      </c>
      <c r="AA154" s="9" t="str">
        <f>IF(IFERROR(SEARCH(Kişisel!$A$1,Program!AA156),FALSE),AA$2&amp;"-"&amp;Program!AA155&amp;"/ ","")</f>
        <v/>
      </c>
      <c r="AB154" s="9" t="str">
        <f>IF(IFERROR(SEARCH(Kişisel!$A$1,Program!AB156),FALSE),AB$2&amp;"-"&amp;Program!AB155&amp;"/ ","")</f>
        <v/>
      </c>
      <c r="AC154" s="9" t="str">
        <f>IF(IFERROR(SEARCH(Kişisel!$A$1,Program!AC156),FALSE),AC$2&amp;"-"&amp;Program!AC155&amp;"/ ","")</f>
        <v/>
      </c>
      <c r="AD154" s="9" t="str">
        <f>IF(IFERROR(SEARCH(Kişisel!$A$1,Program!AD156),FALSE),AD$2&amp;"-"&amp;Program!AD155&amp;"/ ","")</f>
        <v/>
      </c>
      <c r="AE154" s="9" t="str">
        <f>IF(IFERROR(SEARCH(Kişisel!$A$1,Program!AE156),FALSE),AE$2&amp;"-"&amp;Program!AE155&amp;"/ ","")</f>
        <v/>
      </c>
      <c r="AF154" s="9" t="str">
        <f>IF(IFERROR(SEARCH(Kişisel!$A$1,Program!AF156),FALSE),AF$2&amp;"-"&amp;Program!AF155&amp;"/ ","")</f>
        <v/>
      </c>
      <c r="AG154" s="9" t="str">
        <f>IF(IFERROR(SEARCH(Kişisel!$A$1,Program!AG156),FALSE),AG$2&amp;"-"&amp;Program!AG155&amp;"/ ","")</f>
        <v/>
      </c>
      <c r="AH154" s="9" t="str">
        <f>IF(IFERROR(SEARCH(Kişisel!$A$1,Program!AH156),FALSE),AH$2&amp;"-"&amp;Program!AH155&amp;"/ ","")</f>
        <v/>
      </c>
      <c r="AI154" s="9" t="str">
        <f>IF(IFERROR(SEARCH(Kişisel!$A$1,Program!AI156),FALSE),AI$2&amp;"-"&amp;Program!AI155&amp;"/ ","")</f>
        <v/>
      </c>
      <c r="AJ154" s="9" t="str">
        <f>IF(IFERROR(SEARCH(Kişisel!$A$1,Program!AJ156),FALSE),AJ$2&amp;"-"&amp;Program!AJ155&amp;"/ ","")</f>
        <v/>
      </c>
      <c r="AK154" s="9" t="str">
        <f>IF(IFERROR(SEARCH(Kişisel!$A$1,Program!AK156),FALSE),AK$2&amp;"-"&amp;Program!AK155&amp;"/ ","")</f>
        <v/>
      </c>
      <c r="AL154" s="9" t="str">
        <f>IF(IFERROR(SEARCH(Kişisel!$A$1,Program!AL156),FALSE),AL$2&amp;"-"&amp;Program!AL155&amp;"/ ","")</f>
        <v/>
      </c>
      <c r="AM154" s="9" t="str">
        <f>IF(IFERROR(SEARCH(Kişisel!$A$1,Program!AM156),FALSE),AM$2&amp;"-"&amp;Program!AM155&amp;"/ ","")</f>
        <v/>
      </c>
      <c r="AN154" s="9" t="str">
        <f>IF(IFERROR(SEARCH(Kişisel!$A$1,Program!AN156),FALSE),AN$2&amp;"-"&amp;Program!AN155&amp;"/ ","")</f>
        <v/>
      </c>
      <c r="AO154" s="9" t="str">
        <f>IF(IFERROR(SEARCH(Kişisel!$A$1,Program!AO156),FALSE),AO$2&amp;"-"&amp;Program!AO155&amp;"/ ","")</f>
        <v/>
      </c>
      <c r="AP154" s="9" t="str">
        <f>IF(IFERROR(SEARCH(Kişisel!$A$1,Program!AP156),FALSE),AP$2&amp;"-"&amp;Program!AP155&amp;"/ ","")</f>
        <v/>
      </c>
      <c r="AQ154" s="9" t="str">
        <f>IF(IFERROR(SEARCH(Kişisel!$A$1,Program!AQ156),FALSE),AQ$2&amp;"-"&amp;Program!AQ155&amp;"/ ","")</f>
        <v/>
      </c>
      <c r="AR154" s="9" t="str">
        <f>IF(IFERROR(SEARCH(Kişisel!$A$1,Program!AR156),FALSE),AR$2&amp;"-"&amp;Program!AR155&amp;"/ ","")</f>
        <v xml:space="preserve">İÇ 1-AKADEMİK DANIŞMANLIK/ </v>
      </c>
      <c r="AS154" s="9" t="str">
        <f>IF(IFERROR(SEARCH(Kişisel!$A$1,Program!AS156),FALSE),AS$2&amp;"-"&amp;Program!AS155&amp;"/ ","")</f>
        <v/>
      </c>
      <c r="AT154" s="9" t="str">
        <f>IF(IFERROR(SEARCH(Kişisel!$A$1,Program!AT156),FALSE),AT$2&amp;"-"&amp;Program!AT155&amp;"/ ","")</f>
        <v/>
      </c>
      <c r="AU154" s="9" t="str">
        <f>IF(IFERROR(SEARCH(Kişisel!$A$1,Program!AU156),FALSE),AU$2&amp;"-"&amp;Program!AU155&amp;"/ ","")</f>
        <v/>
      </c>
      <c r="AV154" s="9" t="str">
        <f>IF(IFERROR(SEARCH(Kişisel!$A$1,Program!AV156),FALSE),AV$2&amp;"-"&amp;Program!AV155&amp;"/ ","")</f>
        <v/>
      </c>
      <c r="AW154" s="9" t="str">
        <f>IF(IFERROR(SEARCH(Kişisel!$A$1,Program!AW156),FALSE),AW$2&amp;"-"&amp;Program!AW155&amp;"/ ","")</f>
        <v/>
      </c>
      <c r="AX154" s="9" t="str">
        <f>IF(IFERROR(SEARCH(Kişisel!$A$1,Program!AX156),FALSE),AX$2&amp;"-"&amp;Program!AX155&amp;"/ ","")</f>
        <v/>
      </c>
      <c r="AY154" s="9" t="str">
        <f>IF(IFERROR(SEARCH(Kişisel!$A$1,Program!AY156),FALSE),AY$2&amp;"-"&amp;Program!AY155&amp;"/ ","")</f>
        <v/>
      </c>
      <c r="AZ154" s="9" t="str">
        <f>IF(IFERROR(SEARCH(Kişisel!$A$1,Program!AZ156),FALSE),AZ$2&amp;"-"&amp;Program!AZ155&amp;"/ ","")</f>
        <v/>
      </c>
      <c r="BA154" s="9" t="str">
        <f>IF(IFERROR(SEARCH(Kişisel!$A$1,Program!BA156),FALSE),BA$2&amp;"-"&amp;Program!BA155&amp;"/ ","")</f>
        <v/>
      </c>
      <c r="BB154" s="9" t="str">
        <f>IF(IFERROR(SEARCH(Kişisel!$A$1,Program!BB156),FALSE),BB$2&amp;"-"&amp;Program!BB155&amp;"/ ","")</f>
        <v/>
      </c>
      <c r="BC154" s="9" t="str">
        <f>IF(IFERROR(SEARCH(Kişisel!$A$1,Program!BC156),FALSE),BC$2&amp;"-"&amp;Program!BC155&amp;"/ ","")</f>
        <v/>
      </c>
      <c r="BD154" s="9" t="str">
        <f>IF(IFERROR(SEARCH(Kişisel!$A$1,Program!BD156),FALSE),BD$2&amp;"-"&amp;Program!BD155&amp;"/ ","")</f>
        <v/>
      </c>
      <c r="BE154" s="9" t="str">
        <f>IF(IFERROR(SEARCH(Kişisel!$A$1,Program!BE156),FALSE),BE$2&amp;"-"&amp;Program!BE155&amp;"/ ","")</f>
        <v/>
      </c>
      <c r="BF154" t="str">
        <f t="shared" ref="BF154" si="226">CONCATENATE(D154,D156,E154,E156,F154,F156,G154,G156,H154,H156,I154,I156,J154,J156,K154,K156,L154,L156,M154,M156,N154,N156,O154,O156,P154,P156,Q154,Q156,R154,R156,S154,S156,T154,T156,U154,U156,V154,V156,W154,W156,X154,X156,Y154,Y156,Z154,Z156,AA154,AA156,AB154,AB156,AC154,AC156,AD154,AD156,AE154,AE156,AF154,AF156,AG154,AG156,AH154,AH156,AI154,AI156,AJ154,AJ156,AK154,AK156,AL154,AL156,AM154,AM156,AN154,AN156,AO154,AO156,AP154,AP156,AQ154,AQ156)</f>
        <v/>
      </c>
      <c r="BG154" t="str">
        <f t="shared" si="224"/>
        <v>İÇ 1-AKADEMİK DANIŞMANLIK/ (8)</v>
      </c>
    </row>
    <row r="155" spans="1:59">
      <c r="A155" s="394"/>
      <c r="B155" s="5"/>
      <c r="C155" s="6" t="str">
        <f t="shared" si="225"/>
        <v/>
      </c>
      <c r="D155" t="str">
        <f>IF(AND(Program!D155&lt;&gt;"",OR(Kişisel!$C$1=Program!D157,AND(Program!D157="",Program!D$3=Kişisel!$C$1))),CONCATENATE(D$2,"-",Program!D155," "),"")</f>
        <v/>
      </c>
      <c r="E155" t="str">
        <f>IF(AND(Program!E155&lt;&gt;"",OR(Kişisel!$C$1=Program!E157,AND(Program!E157="",Program!E$3=Kişisel!$C$1))),CONCATENATE(E$2,"-",Program!E155," "),"")</f>
        <v/>
      </c>
      <c r="F155" t="str">
        <f>IF(AND(Program!F155&lt;&gt;"",OR(Kişisel!$C$1=Program!F157,AND(Program!F157="",Program!F$3=Kişisel!$C$1))),CONCATENATE(F$2,"-",Program!F155," "),"")</f>
        <v/>
      </c>
      <c r="G155" t="str">
        <f>IF(AND(Program!G155&lt;&gt;"",OR(Kişisel!$C$1=Program!G157,AND(Program!G157="",Program!G$3=Kişisel!$C$1))),CONCATENATE(G$2,"-",Program!G155," "),"")</f>
        <v/>
      </c>
      <c r="H155" t="str">
        <f>IF(AND(Program!H155&lt;&gt;"",OR(Kişisel!$C$1=Program!H157,AND(Program!H157="",Program!H$3=Kişisel!$C$1))),CONCATENATE(H$2,"-",Program!H155," "),"")</f>
        <v/>
      </c>
      <c r="I155" t="str">
        <f>IF(AND(Program!I155&lt;&gt;"",OR(Kişisel!$C$1=Program!I157,AND(Program!I157="",Program!I$3=Kişisel!$C$1))),CONCATENATE(I$2,"-",Program!I155," "),"")</f>
        <v/>
      </c>
      <c r="J155" t="str">
        <f>IF(AND(Program!J155&lt;&gt;"",OR(Kişisel!$C$1=Program!J157,AND(Program!J157="",Program!J$3=Kişisel!$C$1))),CONCATENATE(J$2,"-",Program!J155," "),"")</f>
        <v/>
      </c>
      <c r="K155" t="str">
        <f>IF(AND(Program!K155&lt;&gt;"",OR(Kişisel!$C$1=Program!K157,AND(Program!K157="",Program!K$3=Kişisel!$C$1))),CONCATENATE(K$2,"-",Program!K155," "),"")</f>
        <v/>
      </c>
      <c r="L155" t="str">
        <f>IF(AND(Program!L155&lt;&gt;"",OR(Kişisel!$C$1=Program!L157,AND(Program!L157="",Program!L$3=Kişisel!$C$1))),CONCATENATE(L$2,"-",Program!L155," "),"")</f>
        <v/>
      </c>
      <c r="M155" t="str">
        <f>IF(AND(Program!M155&lt;&gt;"",OR(Kişisel!$C$1=Program!M157,AND(Program!M157="",Program!M$3=Kişisel!$C$1))),CONCATENATE(M$2,"-",Program!M155," "),"")</f>
        <v/>
      </c>
      <c r="N155" t="str">
        <f>IF(AND(Program!N155&lt;&gt;"",OR(Kişisel!$C$1=Program!N157,AND(Program!N157="",Program!N$3=Kişisel!$C$1))),CONCATENATE(N$2,"-",Program!N155," "),"")</f>
        <v/>
      </c>
      <c r="O155" t="str">
        <f>IF(AND(Program!O155&lt;&gt;"",OR(Kişisel!$C$1=Program!O157,AND(Program!O157="",Program!O$3=Kişisel!$C$1))),CONCATENATE(O$2,"-",Program!O155," "),"")</f>
        <v/>
      </c>
      <c r="P155" t="str">
        <f>IF(AND(Program!P155&lt;&gt;"",OR(Kişisel!$C$1=Program!P157,AND(Program!P157="",Program!P$3=Kişisel!$C$1))),CONCATENATE(P$2,"-",Program!P155," "),"")</f>
        <v/>
      </c>
      <c r="Q155" t="str">
        <f>IF(AND(Program!Q155&lt;&gt;"",OR(Kişisel!$C$1=Program!Q157,AND(Program!Q157="",Program!Q$3=Kişisel!$C$1))),CONCATENATE(Q$2,"-",Program!Q155," "),"")</f>
        <v/>
      </c>
      <c r="R155" t="str">
        <f>IF(AND(Program!R155&lt;&gt;"",OR(Kişisel!$C$1=Program!R157,AND(Program!R157="",Program!R$3=Kişisel!$C$1))),CONCATENATE(R$2,"-",Program!R155," "),"")</f>
        <v/>
      </c>
      <c r="S155" t="str">
        <f>IF(AND(Program!S155&lt;&gt;"",OR(Kişisel!$C$1=Program!S157,AND(Program!S157="",Program!S$3=Kişisel!$C$1))),CONCATENATE(S$2,"-",Program!S155," "),"")</f>
        <v/>
      </c>
      <c r="T155" t="str">
        <f>IF(AND(Program!T155&lt;&gt;"",OR(Kişisel!$C$1=Program!T157,AND(Program!T157="",Program!T$3=Kişisel!$C$1))),CONCATENATE(T$2,"-",Program!T155," "),"")</f>
        <v/>
      </c>
      <c r="U155" t="str">
        <f>IF(AND(Program!U155&lt;&gt;"",OR(Kişisel!$C$1=Program!U157,AND(Program!U157="",Program!U$3=Kişisel!$C$1))),CONCATENATE(U$2,"-",Program!U155," "),"")</f>
        <v/>
      </c>
      <c r="V155" t="str">
        <f>IF(AND(Program!V155&lt;&gt;"",OR(Kişisel!$C$1=Program!V157,AND(Program!V157="",Program!V$3=Kişisel!$C$1))),CONCATENATE(V$2,"-",Program!V155," "),"")</f>
        <v/>
      </c>
      <c r="W155" t="str">
        <f>IF(AND(Program!W155&lt;&gt;"",OR(Kişisel!$C$1=Program!W157,AND(Program!W157="",Program!W$3=Kişisel!$C$1))),CONCATENATE(W$2,"-",Program!W155," "),"")</f>
        <v/>
      </c>
      <c r="X155" t="str">
        <f>IF(AND(Program!X155&lt;&gt;"",OR(Kişisel!$C$1=Program!X157,AND(Program!X157="",Program!X$3=Kişisel!$C$1))),CONCATENATE(X$2,"-",Program!X155," "),"")</f>
        <v/>
      </c>
      <c r="Y155" t="str">
        <f>IF(AND(Program!Y155&lt;&gt;"",OR(Kişisel!$C$1=Program!Y157,AND(Program!Y157="",Program!Y$3=Kişisel!$C$1))),CONCATENATE(Y$2,"-",Program!Y155," "),"")</f>
        <v/>
      </c>
      <c r="Z155" t="str">
        <f>IF(AND(Program!Z155&lt;&gt;"",OR(Kişisel!$C$1=Program!Z157,AND(Program!Z157="",Program!Z$3=Kişisel!$C$1))),CONCATENATE(Z$2,"-",Program!Z155," "),"")</f>
        <v/>
      </c>
      <c r="AA155" t="str">
        <f>IF(AND(Program!AA155&lt;&gt;"",OR(Kişisel!$C$1=Program!AA157,AND(Program!AA157="",Program!AA$3=Kişisel!$C$1))),CONCATENATE(AA$2,"-",Program!AA155," "),"")</f>
        <v/>
      </c>
      <c r="AB155" t="str">
        <f>IF(AND(Program!AB155&lt;&gt;"",OR(Kişisel!$C$1=Program!AB157,AND(Program!AB157="",Program!AB$3=Kişisel!$C$1))),CONCATENATE(AB$2,"-",Program!AB155," "),"")</f>
        <v/>
      </c>
      <c r="AC155" t="str">
        <f>IF(AND(Program!AC155&lt;&gt;"",OR(Kişisel!$C$1=Program!AC157,AND(Program!AC157="",Program!AC$3=Kişisel!$C$1))),CONCATENATE(AC$2,"-",Program!AC155," "),"")</f>
        <v/>
      </c>
      <c r="AD155" t="str">
        <f>IF(AND(Program!AD155&lt;&gt;"",OR(Kişisel!$C$1=Program!AD157,AND(Program!AD157="",Program!AD$3=Kişisel!$C$1))),CONCATENATE(AD$2,"-",Program!AD155," "),"")</f>
        <v/>
      </c>
      <c r="AE155" t="str">
        <f>IF(AND(Program!AE155&lt;&gt;"",OR(Kişisel!$C$1=Program!AE157,AND(Program!AE157="",Program!AE$3=Kişisel!$C$1))),CONCATENATE(AE$2,"-",Program!AE155," "),"")</f>
        <v/>
      </c>
      <c r="AF155" t="str">
        <f>IF(AND(Program!AF155&lt;&gt;"",OR(Kişisel!$C$1=Program!AF157,AND(Program!AF157="",Program!AF$3=Kişisel!$C$1))),CONCATENATE(AF$2,"-",Program!AF155," "),"")</f>
        <v/>
      </c>
      <c r="AG155" t="str">
        <f>IF(AND(Program!AG155&lt;&gt;"",OR(Kişisel!$C$1=Program!AG157,AND(Program!AG157="",Program!AG$3=Kişisel!$C$1))),CONCATENATE(AG$2,"-",Program!AG155," "),"")</f>
        <v/>
      </c>
      <c r="AH155" t="str">
        <f>IF(AND(Program!AH155&lt;&gt;"",OR(Kişisel!$C$1=Program!AH157,AND(Program!AH157="",Program!AH$3=Kişisel!$C$1))),CONCATENATE(AH$2,"-",Program!AH155," "),"")</f>
        <v/>
      </c>
      <c r="AI155" t="str">
        <f>IF(AND(Program!AI155&lt;&gt;"",OR(Kişisel!$C$1=Program!AI157,AND(Program!AI157="",Program!AI$3=Kişisel!$C$1))),CONCATENATE(AI$2,"-",Program!AI155," "),"")</f>
        <v/>
      </c>
      <c r="AJ155" t="str">
        <f>IF(AND(Program!AJ155&lt;&gt;"",OR(Kişisel!$C$1=Program!AJ157,AND(Program!AJ157="",Program!AJ$3=Kişisel!$C$1))),CONCATENATE(AJ$2,"-",Program!AJ155," "),"")</f>
        <v/>
      </c>
      <c r="AK155" t="str">
        <f>IF(AND(Program!AK155&lt;&gt;"",OR(Kişisel!$C$1=Program!AK157,AND(Program!AK157="",Program!AK$3=Kişisel!$C$1))),CONCATENATE(AK$2,"-",Program!AK155," "),"")</f>
        <v/>
      </c>
      <c r="AL155" t="str">
        <f>IF(AND(Program!AL155&lt;&gt;"",OR(Kişisel!$C$1=Program!AL157,AND(Program!AL157="",Program!AL$3=Kişisel!$C$1))),CONCATENATE(AL$2,"-",Program!AL155," "),"")</f>
        <v/>
      </c>
      <c r="AM155" t="str">
        <f>IF(AND(Program!AM155&lt;&gt;"",OR(Kişisel!$C$1=Program!AM157,AND(Program!AM157="",Program!AM$3=Kişisel!$C$1))),CONCATENATE(AM$2,"-",Program!AM155," "),"")</f>
        <v/>
      </c>
      <c r="AN155" t="str">
        <f>IF(AND(Program!AN155&lt;&gt;"",OR(Kişisel!$C$1=Program!AN157,AND(Program!AN157="",Program!AN$3=Kişisel!$C$1))),CONCATENATE(AN$2,"-",Program!AN155," "),"")</f>
        <v/>
      </c>
      <c r="AO155" t="str">
        <f>IF(AND(Program!AO155&lt;&gt;"",OR(Kişisel!$C$1=Program!AO157,AND(Program!AO157="",Program!AO$3=Kişisel!$C$1))),CONCATENATE(AO$2,"-",Program!AO155," "),"")</f>
        <v/>
      </c>
      <c r="AP155" t="str">
        <f>IF(AND(Program!AP155&lt;&gt;"",OR(Kişisel!$C$1=Program!AP157,AND(Program!AP157="",Program!AP$3=Kişisel!$C$1))),CONCATENATE(AP$2,"-",Program!AP155," "),"")</f>
        <v/>
      </c>
      <c r="AQ155" t="str">
        <f>IF(AND(Program!AQ155&lt;&gt;"",OR(Kişisel!$C$1=Program!AQ157,AND(Program!AQ157="",Program!AQ$3=Kişisel!$C$1))),CONCATENATE(AQ$2,"-",Program!AQ155," "),"")</f>
        <v/>
      </c>
      <c r="AR155" t="str">
        <f>IF(AND(Program!AR155&lt;&gt;"",OR(Kişisel!$C$1=Program!AR157,AND(Program!AR157="",Program!AR$3=Kişisel!$C$1))),CONCATENATE(AR$2,"-",Program!AR155," "),"")</f>
        <v/>
      </c>
      <c r="AS155" t="str">
        <f>IF(AND(Program!AS155&lt;&gt;"",OR(Kişisel!$C$1=Program!AS157,AND(Program!AS157="",Program!AS$3=Kişisel!$C$1))),CONCATENATE(AS$2,"-",Program!AS155," "),"")</f>
        <v/>
      </c>
      <c r="AT155" t="str">
        <f>IF(AND(Program!AT155&lt;&gt;"",OR(Kişisel!$C$1=Program!AT157,AND(Program!AT157="",Program!AT$3=Kişisel!$C$1))),CONCATENATE(AT$2,"-",Program!AT155," "),"")</f>
        <v/>
      </c>
      <c r="AU155" t="str">
        <f>IF(AND(Program!AU155&lt;&gt;"",OR(Kişisel!$C$1=Program!AU157,AND(Program!AU157="",Program!AU$3=Kişisel!$C$1))),CONCATENATE(AU$2,"-",Program!AU155," "),"")</f>
        <v/>
      </c>
      <c r="AV155" t="str">
        <f>IF(AND(Program!AV155&lt;&gt;"",OR(Kişisel!$C$1=Program!AV157,AND(Program!AV157="",Program!AV$3=Kişisel!$C$1))),CONCATENATE(AV$2,"-",Program!AV155," "),"")</f>
        <v/>
      </c>
      <c r="AW155" t="str">
        <f>IF(AND(Program!AW155&lt;&gt;"",OR(Kişisel!$C$1=Program!AW157,AND(Program!AW157="",Program!AW$3=Kişisel!$C$1))),CONCATENATE(AW$2,"-",Program!AW155," "),"")</f>
        <v/>
      </c>
      <c r="AX155" t="str">
        <f>IF(AND(Program!AX155&lt;&gt;"",OR(Kişisel!$C$1=Program!AX157,AND(Program!AX157="",Program!AX$3=Kişisel!$C$1))),CONCATENATE(AX$2,"-",Program!AX155," "),"")</f>
        <v/>
      </c>
      <c r="AY155" t="str">
        <f>IF(AND(Program!AY155&lt;&gt;"",OR(Kişisel!$C$1=Program!AY157,AND(Program!AY157="",Program!AY$3=Kişisel!$C$1))),CONCATENATE(AY$2,"-",Program!AY155," "),"")</f>
        <v/>
      </c>
      <c r="AZ155" t="str">
        <f>IF(AND(Program!AZ155&lt;&gt;"",OR(Kişisel!$C$1=Program!AZ157,AND(Program!AZ157="",Program!AZ$3=Kişisel!$C$1))),CONCATENATE(AZ$2,"-",Program!AZ155," "),"")</f>
        <v/>
      </c>
      <c r="BA155" t="str">
        <f>IF(AND(Program!BA155&lt;&gt;"",OR(Kişisel!$C$1=Program!BA157,AND(Program!BA157="",Program!BA$3=Kişisel!$C$1))),CONCATENATE(BA$2,"-",Program!BA155," "),"")</f>
        <v/>
      </c>
      <c r="BB155" t="str">
        <f>IF(AND(Program!BB155&lt;&gt;"",OR(Kişisel!$C$1=Program!BB157,AND(Program!BB157="",Program!BB$3=Kişisel!$C$1))),CONCATENATE(BB$2,"-",Program!BB155," "),"")</f>
        <v/>
      </c>
      <c r="BC155" t="str">
        <f>IF(AND(Program!BC155&lt;&gt;"",OR(Kişisel!$C$1=Program!BC157,AND(Program!BC157="",Program!BC$3=Kişisel!$C$1))),CONCATENATE(BC$2,"-",Program!BC155," "),"")</f>
        <v/>
      </c>
      <c r="BD155" t="str">
        <f>IF(AND(Program!BD155&lt;&gt;"",OR(Kişisel!$C$1=Program!BD157,AND(Program!BD157="",Program!BD$3=Kişisel!$C$1))),CONCATENATE(BD$2,"-",Program!BD155," "),"")</f>
        <v/>
      </c>
      <c r="BE155" t="str">
        <f>IF(AND(Program!BE155&lt;&gt;"",OR(Kişisel!$C$1=Program!BE157,AND(Program!BE157="",Program!BE$3=Kişisel!$C$1))),CONCATENATE(BE$2,"-",Program!BE155," "),"")</f>
        <v/>
      </c>
      <c r="BF155" t="str">
        <f t="shared" ref="BF155" si="227">CONCATENATE(D155,E155,F155,G155,H155,I155,J155,K155,L155,M155,N155,O155,P155,Q155,R155,S155,T155,U155,V155,W155,X155,Y155,Z155,AA155,AB155,AC155,AD155,AE155,AF155,AG155,AH155,AI155,AJ155,AK155,AL155,AM155,AN155,AO155,AP155,AQ155,)</f>
        <v/>
      </c>
      <c r="BG155" t="str">
        <f t="shared" ref="BG155" si="228">CONCATENATE(AR155,AS155,AT155,AU155,AV155,AW155,AX155,AY155,AZ155,BA155,BB155,BC155,BD155,BE155,)</f>
        <v/>
      </c>
    </row>
    <row r="156" spans="1:59">
      <c r="A156" s="394"/>
      <c r="B156" s="5"/>
      <c r="D156" s="29" t="str">
        <f>IF(D154&lt;&gt;"",IF(Program!D157&lt;&gt;"","("&amp;Program!D157&amp;")","("&amp;Program!D$3&amp;")"),"")</f>
        <v/>
      </c>
      <c r="E156" s="29" t="str">
        <f>IF(E154&lt;&gt;"",IF(Program!E157&lt;&gt;"","("&amp;Program!E157&amp;")","("&amp;Program!E$3&amp;")"),"")</f>
        <v/>
      </c>
      <c r="F156" s="29" t="str">
        <f>IF(F154&lt;&gt;"",IF(Program!F157&lt;&gt;"","("&amp;Program!F157&amp;")","("&amp;Program!F$3&amp;")"),"")</f>
        <v/>
      </c>
      <c r="G156" s="29" t="str">
        <f>IF(G154&lt;&gt;"",IF(Program!G157&lt;&gt;"","("&amp;Program!G157&amp;")","("&amp;Program!G$3&amp;")"),"")</f>
        <v/>
      </c>
      <c r="H156" s="29" t="str">
        <f>IF(H154&lt;&gt;"",IF(Program!H157&lt;&gt;"","("&amp;Program!H157&amp;")","("&amp;Program!H$3&amp;")"),"")</f>
        <v/>
      </c>
      <c r="I156" s="29" t="str">
        <f>IF(I154&lt;&gt;"",IF(Program!I157&lt;&gt;"","("&amp;Program!I157&amp;")","("&amp;Program!I$3&amp;")"),"")</f>
        <v/>
      </c>
      <c r="J156" s="29" t="str">
        <f>IF(J154&lt;&gt;"",IF(Program!J157&lt;&gt;"","("&amp;Program!J157&amp;")","("&amp;Program!J$3&amp;")"),"")</f>
        <v/>
      </c>
      <c r="K156" s="29" t="str">
        <f>IF(K154&lt;&gt;"",IF(Program!K157&lt;&gt;"","("&amp;Program!K157&amp;")","("&amp;Program!K$3&amp;")"),"")</f>
        <v/>
      </c>
      <c r="L156" s="29" t="str">
        <f>IF(L154&lt;&gt;"",IF(Program!L157&lt;&gt;"","("&amp;Program!L157&amp;")","("&amp;Program!L$3&amp;")"),"")</f>
        <v/>
      </c>
      <c r="M156" s="29" t="str">
        <f>IF(M154&lt;&gt;"",IF(Program!M157&lt;&gt;"","("&amp;Program!M157&amp;")","("&amp;Program!M$3&amp;")"),"")</f>
        <v/>
      </c>
      <c r="N156" s="29" t="str">
        <f>IF(N154&lt;&gt;"",IF(Program!N157&lt;&gt;"","("&amp;Program!N157&amp;")","("&amp;Program!N$3&amp;")"),"")</f>
        <v/>
      </c>
      <c r="O156" s="29" t="str">
        <f>IF(O154&lt;&gt;"",IF(Program!O157&lt;&gt;"","("&amp;Program!O157&amp;")","("&amp;Program!O$3&amp;")"),"")</f>
        <v/>
      </c>
      <c r="P156" s="29" t="str">
        <f>IF(P154&lt;&gt;"",IF(Program!P157&lt;&gt;"","("&amp;Program!P157&amp;")","("&amp;Program!P$3&amp;")"),"")</f>
        <v/>
      </c>
      <c r="Q156" s="29" t="str">
        <f>IF(Q154&lt;&gt;"",IF(Program!Q157&lt;&gt;"","("&amp;Program!Q157&amp;")","("&amp;Program!Q$3&amp;")"),"")</f>
        <v/>
      </c>
      <c r="R156" s="29" t="str">
        <f>IF(R154&lt;&gt;"",IF(Program!R157&lt;&gt;"","("&amp;Program!R157&amp;")","("&amp;Program!R$3&amp;")"),"")</f>
        <v/>
      </c>
      <c r="S156" s="29" t="str">
        <f>IF(S154&lt;&gt;"",IF(Program!S157&lt;&gt;"","("&amp;Program!S157&amp;")","("&amp;Program!S$3&amp;")"),"")</f>
        <v/>
      </c>
      <c r="T156" s="29" t="str">
        <f>IF(T154&lt;&gt;"",IF(Program!T157&lt;&gt;"","("&amp;Program!T157&amp;")","("&amp;Program!T$3&amp;")"),"")</f>
        <v/>
      </c>
      <c r="U156" s="29" t="str">
        <f>IF(U154&lt;&gt;"",IF(Program!U157&lt;&gt;"","("&amp;Program!U157&amp;")","("&amp;Program!U$3&amp;")"),"")</f>
        <v/>
      </c>
      <c r="V156" s="29" t="str">
        <f>IF(V154&lt;&gt;"",IF(Program!V157&lt;&gt;"","("&amp;Program!V157&amp;")","("&amp;Program!V$3&amp;")"),"")</f>
        <v/>
      </c>
      <c r="W156" s="29" t="str">
        <f>IF(W154&lt;&gt;"",IF(Program!W157&lt;&gt;"","("&amp;Program!W157&amp;")","("&amp;Program!W$3&amp;")"),"")</f>
        <v/>
      </c>
      <c r="X156" s="29" t="str">
        <f>IF(X154&lt;&gt;"",IF(Program!X157&lt;&gt;"","("&amp;Program!X157&amp;")","("&amp;Program!X$3&amp;")"),"")</f>
        <v/>
      </c>
      <c r="Y156" s="29" t="str">
        <f>IF(Y154&lt;&gt;"",IF(Program!Y157&lt;&gt;"","("&amp;Program!Y157&amp;")","("&amp;Program!Y$3&amp;")"),"")</f>
        <v/>
      </c>
      <c r="Z156" s="29" t="str">
        <f>IF(Z154&lt;&gt;"",IF(Program!Z157&lt;&gt;"","("&amp;Program!Z157&amp;")","("&amp;Program!Z$3&amp;")"),"")</f>
        <v/>
      </c>
      <c r="AA156" s="29" t="str">
        <f>IF(AA154&lt;&gt;"",IF(Program!AA157&lt;&gt;"","("&amp;Program!AA157&amp;")","("&amp;Program!AA$3&amp;")"),"")</f>
        <v/>
      </c>
      <c r="AB156" s="29" t="str">
        <f>IF(AB154&lt;&gt;"",IF(Program!AB157&lt;&gt;"","("&amp;Program!AB157&amp;")","("&amp;Program!AB$3&amp;")"),"")</f>
        <v/>
      </c>
      <c r="AC156" s="29" t="str">
        <f>IF(AC154&lt;&gt;"",IF(Program!AC157&lt;&gt;"","("&amp;Program!AC157&amp;")","("&amp;Program!AC$3&amp;")"),"")</f>
        <v/>
      </c>
      <c r="AD156" s="29" t="str">
        <f>IF(AD154&lt;&gt;"",IF(Program!AD157&lt;&gt;"","("&amp;Program!AD157&amp;")","("&amp;Program!AD$3&amp;")"),"")</f>
        <v/>
      </c>
      <c r="AE156" s="29" t="str">
        <f>IF(AE154&lt;&gt;"",IF(Program!AE157&lt;&gt;"","("&amp;Program!AE157&amp;")","("&amp;Program!AE$3&amp;")"),"")</f>
        <v/>
      </c>
      <c r="AF156" s="29" t="str">
        <f>IF(AF154&lt;&gt;"",IF(Program!AF157&lt;&gt;"","("&amp;Program!AF157&amp;")","("&amp;Program!AF$3&amp;")"),"")</f>
        <v/>
      </c>
      <c r="AG156" s="29" t="str">
        <f>IF(AG154&lt;&gt;"",IF(Program!AG157&lt;&gt;"","("&amp;Program!AG157&amp;")","("&amp;Program!AG$3&amp;")"),"")</f>
        <v/>
      </c>
      <c r="AH156" s="29" t="str">
        <f>IF(AH154&lt;&gt;"",IF(Program!AH157&lt;&gt;"","("&amp;Program!AH157&amp;")","("&amp;Program!AH$3&amp;")"),"")</f>
        <v/>
      </c>
      <c r="AI156" s="29" t="str">
        <f>IF(AI154&lt;&gt;"",IF(Program!AI157&lt;&gt;"","("&amp;Program!AI157&amp;")","("&amp;Program!AI$3&amp;")"),"")</f>
        <v/>
      </c>
      <c r="AJ156" s="29" t="str">
        <f>IF(AJ154&lt;&gt;"",IF(Program!AJ157&lt;&gt;"","("&amp;Program!AJ157&amp;")","("&amp;Program!AJ$3&amp;")"),"")</f>
        <v/>
      </c>
      <c r="AK156" s="29" t="str">
        <f>IF(AK154&lt;&gt;"",IF(Program!AK157&lt;&gt;"","("&amp;Program!AK157&amp;")","("&amp;Program!AK$3&amp;")"),"")</f>
        <v/>
      </c>
      <c r="AL156" s="29" t="str">
        <f>IF(AL154&lt;&gt;"",IF(Program!AL157&lt;&gt;"","("&amp;Program!AL157&amp;")","("&amp;Program!AL$3&amp;")"),"")</f>
        <v/>
      </c>
      <c r="AM156" s="29" t="str">
        <f>IF(AM154&lt;&gt;"",IF(Program!AM157&lt;&gt;"","("&amp;Program!AM157&amp;")","("&amp;Program!AM$3&amp;")"),"")</f>
        <v/>
      </c>
      <c r="AN156" s="29" t="str">
        <f>IF(AN154&lt;&gt;"",IF(Program!AN157&lt;&gt;"","("&amp;Program!AN157&amp;")","("&amp;Program!AN$3&amp;")"),"")</f>
        <v/>
      </c>
      <c r="AO156" s="29" t="str">
        <f>IF(AO154&lt;&gt;"",IF(Program!AO157&lt;&gt;"","("&amp;Program!AO157&amp;")","("&amp;Program!AO$3&amp;")"),"")</f>
        <v/>
      </c>
      <c r="AP156" s="29" t="str">
        <f>IF(AP154&lt;&gt;"",IF(Program!AP157&lt;&gt;"","("&amp;Program!AP157&amp;")","("&amp;Program!AP$3&amp;")"),"")</f>
        <v/>
      </c>
      <c r="AQ156" s="29" t="str">
        <f>IF(AQ154&lt;&gt;"",IF(Program!AQ157&lt;&gt;"","("&amp;Program!AQ157&amp;")","("&amp;Program!AQ$3&amp;")"),"")</f>
        <v/>
      </c>
      <c r="AR156" s="29" t="str">
        <f>IF(AR154&lt;&gt;"",IF(Program!AR157&lt;&gt;"","("&amp;Program!AR157&amp;")","("&amp;Program!AR$3&amp;")"),"")</f>
        <v>(8)</v>
      </c>
      <c r="AS156" s="29" t="str">
        <f>IF(AS154&lt;&gt;"",IF(Program!AS157&lt;&gt;"","("&amp;Program!AS157&amp;")","("&amp;Program!AS$3&amp;")"),"")</f>
        <v/>
      </c>
      <c r="AT156" s="29" t="str">
        <f>IF(AT154&lt;&gt;"",IF(Program!AT157&lt;&gt;"","("&amp;Program!AT157&amp;")","("&amp;Program!AT$3&amp;")"),"")</f>
        <v/>
      </c>
      <c r="AU156" s="29" t="str">
        <f>IF(AU154&lt;&gt;"",IF(Program!AU157&lt;&gt;"","("&amp;Program!AU157&amp;")","("&amp;Program!AU$3&amp;")"),"")</f>
        <v/>
      </c>
      <c r="AV156" s="29" t="str">
        <f>IF(AV154&lt;&gt;"",IF(Program!AV157&lt;&gt;"","("&amp;Program!AV157&amp;")","("&amp;Program!AV$3&amp;")"),"")</f>
        <v/>
      </c>
      <c r="AW156" s="29" t="str">
        <f>IF(AW154&lt;&gt;"",IF(Program!AW157&lt;&gt;"","("&amp;Program!AW157&amp;")","("&amp;Program!AW$3&amp;")"),"")</f>
        <v/>
      </c>
      <c r="AX156" s="29" t="str">
        <f>IF(AX154&lt;&gt;"",IF(Program!AX157&lt;&gt;"","("&amp;Program!AX157&amp;")","("&amp;Program!AX$3&amp;")"),"")</f>
        <v/>
      </c>
      <c r="AY156" s="29" t="str">
        <f>IF(AY154&lt;&gt;"",IF(Program!AY157&lt;&gt;"","("&amp;Program!AY157&amp;")","("&amp;Program!AY$3&amp;")"),"")</f>
        <v/>
      </c>
      <c r="AZ156" s="29" t="str">
        <f>IF(AZ154&lt;&gt;"",IF(Program!AZ157&lt;&gt;"","("&amp;Program!AZ157&amp;")","("&amp;Program!AZ$3&amp;")"),"")</f>
        <v/>
      </c>
      <c r="BA156" s="29" t="str">
        <f>IF(BA154&lt;&gt;"",IF(Program!BA157&lt;&gt;"","("&amp;Program!BA157&amp;")","("&amp;Program!BA$3&amp;")"),"")</f>
        <v/>
      </c>
      <c r="BB156" s="29" t="str">
        <f>IF(BB154&lt;&gt;"",IF(Program!BB157&lt;&gt;"","("&amp;Program!BB157&amp;")","("&amp;Program!BB$3&amp;")"),"")</f>
        <v/>
      </c>
      <c r="BC156" s="29" t="str">
        <f>IF(BC154&lt;&gt;"",IF(Program!BC157&lt;&gt;"","("&amp;Program!BC157&amp;")","("&amp;Program!BC$3&amp;")"),"")</f>
        <v/>
      </c>
      <c r="BD156" s="29" t="str">
        <f>IF(BD154&lt;&gt;"",IF(Program!BD157&lt;&gt;"","("&amp;Program!BD157&amp;")","("&amp;Program!BD$3&amp;")"),"")</f>
        <v/>
      </c>
      <c r="BE156" s="29" t="str">
        <f>IF(BE154&lt;&gt;"",IF(Program!BE157&lt;&gt;"","("&amp;Program!BE157&amp;")","("&amp;Program!BE$3&amp;")"),"")</f>
        <v/>
      </c>
      <c r="BG156" t="str">
        <f t="shared" ref="BG156:BG157" si="229">CONCATENATE(AR156,AR158,AS156,AS158,AT156,AT158,AU156,AU158,AV156,AV158,AW156,AW158,AX156,AX158,AY156,AY158,AZ156,AZ158,BA156,BA158,BB156,BB158,BC156,BC158,BD156,BD158,BE156,BE158)</f>
        <v>(8)</v>
      </c>
    </row>
    <row r="157" spans="1:59">
      <c r="A157" s="394"/>
      <c r="B157" s="5">
        <v>0.70833333333333304</v>
      </c>
      <c r="C157" s="6" t="str">
        <f t="shared" ref="C157:C201" si="230">CONCATENATE(BF157,BG157)</f>
        <v/>
      </c>
      <c r="D157" s="9" t="str">
        <f>IF(IFERROR(SEARCH(Kişisel!$A$1,Program!D159),FALSE),D$2&amp;"-"&amp;Program!D158&amp;"/ ","")</f>
        <v/>
      </c>
      <c r="E157" s="9" t="str">
        <f>IF(IFERROR(SEARCH(Kişisel!$A$1,Program!E159),FALSE),E$2&amp;"-"&amp;Program!E158&amp;"/ ","")</f>
        <v/>
      </c>
      <c r="F157" s="9" t="str">
        <f>IF(IFERROR(SEARCH(Kişisel!$A$1,Program!F159),FALSE),F$2&amp;"-"&amp;Program!F158&amp;"/ ","")</f>
        <v/>
      </c>
      <c r="G157" s="9" t="str">
        <f>IF(IFERROR(SEARCH(Kişisel!$A$1,Program!G159),FALSE),G$2&amp;"-"&amp;Program!G158&amp;"/ ","")</f>
        <v/>
      </c>
      <c r="H157" s="9" t="str">
        <f>IF(IFERROR(SEARCH(Kişisel!$A$1,Program!H159),FALSE),H$2&amp;"-"&amp;Program!H158&amp;"/ ","")</f>
        <v/>
      </c>
      <c r="I157" s="9" t="str">
        <f>IF(IFERROR(SEARCH(Kişisel!$A$1,Program!I159),FALSE),I$2&amp;"-"&amp;Program!I158&amp;"/ ","")</f>
        <v/>
      </c>
      <c r="J157" s="9" t="str">
        <f>IF(IFERROR(SEARCH(Kişisel!$A$1,Program!J159),FALSE),J$2&amp;"-"&amp;Program!J158&amp;"/ ","")</f>
        <v/>
      </c>
      <c r="K157" s="9" t="str">
        <f>IF(IFERROR(SEARCH(Kişisel!$A$1,Program!K159),FALSE),K$2&amp;"-"&amp;Program!K158&amp;"/ ","")</f>
        <v/>
      </c>
      <c r="L157" s="9" t="str">
        <f>IF(IFERROR(SEARCH(Kişisel!$A$1,Program!L159),FALSE),L$2&amp;"-"&amp;Program!L158&amp;"/ ","")</f>
        <v/>
      </c>
      <c r="M157" s="9" t="str">
        <f>IF(IFERROR(SEARCH(Kişisel!$A$1,Program!M159),FALSE),M$2&amp;"-"&amp;Program!M158&amp;"/ ","")</f>
        <v/>
      </c>
      <c r="N157" s="9" t="str">
        <f>IF(IFERROR(SEARCH(Kişisel!$A$1,Program!N159),FALSE),N$2&amp;"-"&amp;Program!N158&amp;"/ ","")</f>
        <v/>
      </c>
      <c r="O157" s="9" t="str">
        <f>IF(IFERROR(SEARCH(Kişisel!$A$1,Program!O159),FALSE),O$2&amp;"-"&amp;Program!O158&amp;"/ ","")</f>
        <v/>
      </c>
      <c r="P157" s="9" t="str">
        <f>IF(IFERROR(SEARCH(Kişisel!$A$1,Program!P159),FALSE),P$2&amp;"-"&amp;Program!P158&amp;"/ ","")</f>
        <v/>
      </c>
      <c r="Q157" s="9" t="str">
        <f>IF(IFERROR(SEARCH(Kişisel!$A$1,Program!Q159),FALSE),Q$2&amp;"-"&amp;Program!Q158&amp;"/ ","")</f>
        <v/>
      </c>
      <c r="R157" s="9" t="str">
        <f>IF(IFERROR(SEARCH(Kişisel!$A$1,Program!R159),FALSE),R$2&amp;"-"&amp;Program!R158&amp;"/ ","")</f>
        <v/>
      </c>
      <c r="S157" s="9" t="str">
        <f>IF(IFERROR(SEARCH(Kişisel!$A$1,Program!S159),FALSE),S$2&amp;"-"&amp;Program!S158&amp;"/ ","")</f>
        <v/>
      </c>
      <c r="T157" s="9" t="str">
        <f>IF(IFERROR(SEARCH(Kişisel!$A$1,Program!T159),FALSE),T$2&amp;"-"&amp;Program!T158&amp;"/ ","")</f>
        <v/>
      </c>
      <c r="U157" s="9" t="str">
        <f>IF(IFERROR(SEARCH(Kişisel!$A$1,Program!U159),FALSE),U$2&amp;"-"&amp;Program!U158&amp;"/ ","")</f>
        <v/>
      </c>
      <c r="V157" s="9" t="str">
        <f>IF(IFERROR(SEARCH(Kişisel!$A$1,Program!V159),FALSE),V$2&amp;"-"&amp;Program!V158&amp;"/ ","")</f>
        <v/>
      </c>
      <c r="W157" s="9" t="str">
        <f>IF(IFERROR(SEARCH(Kişisel!$A$1,Program!W159),FALSE),W$2&amp;"-"&amp;Program!W158&amp;"/ ","")</f>
        <v/>
      </c>
      <c r="X157" s="9" t="str">
        <f>IF(IFERROR(SEARCH(Kişisel!$A$1,Program!X159),FALSE),X$2&amp;"-"&amp;Program!X158&amp;"/ ","")</f>
        <v/>
      </c>
      <c r="Y157" s="9" t="str">
        <f>IF(IFERROR(SEARCH(Kişisel!$A$1,Program!Y159),FALSE),Y$2&amp;"-"&amp;Program!Y158&amp;"/ ","")</f>
        <v/>
      </c>
      <c r="Z157" s="9" t="str">
        <f>IF(IFERROR(SEARCH(Kişisel!$A$1,Program!Z159),FALSE),Z$2&amp;"-"&amp;Program!Z158&amp;"/ ","")</f>
        <v/>
      </c>
      <c r="AA157" s="9" t="str">
        <f>IF(IFERROR(SEARCH(Kişisel!$A$1,Program!AA159),FALSE),AA$2&amp;"-"&amp;Program!AA158&amp;"/ ","")</f>
        <v/>
      </c>
      <c r="AB157" s="9" t="str">
        <f>IF(IFERROR(SEARCH(Kişisel!$A$1,Program!AB159),FALSE),AB$2&amp;"-"&amp;Program!AB158&amp;"/ ","")</f>
        <v/>
      </c>
      <c r="AC157" s="9" t="str">
        <f>IF(IFERROR(SEARCH(Kişisel!$A$1,Program!AC159),FALSE),AC$2&amp;"-"&amp;Program!AC158&amp;"/ ","")</f>
        <v/>
      </c>
      <c r="AD157" s="9" t="str">
        <f>IF(IFERROR(SEARCH(Kişisel!$A$1,Program!AD159),FALSE),AD$2&amp;"-"&amp;Program!AD158&amp;"/ ","")</f>
        <v/>
      </c>
      <c r="AE157" s="9" t="str">
        <f>IF(IFERROR(SEARCH(Kişisel!$A$1,Program!AE159),FALSE),AE$2&amp;"-"&amp;Program!AE158&amp;"/ ","")</f>
        <v/>
      </c>
      <c r="AF157" s="9" t="str">
        <f>IF(IFERROR(SEARCH(Kişisel!$A$1,Program!AF159),FALSE),AF$2&amp;"-"&amp;Program!AF158&amp;"/ ","")</f>
        <v/>
      </c>
      <c r="AG157" s="9" t="str">
        <f>IF(IFERROR(SEARCH(Kişisel!$A$1,Program!AG159),FALSE),AG$2&amp;"-"&amp;Program!AG158&amp;"/ ","")</f>
        <v/>
      </c>
      <c r="AH157" s="9" t="str">
        <f>IF(IFERROR(SEARCH(Kişisel!$A$1,Program!AH159),FALSE),AH$2&amp;"-"&amp;Program!AH158&amp;"/ ","")</f>
        <v/>
      </c>
      <c r="AI157" s="9" t="str">
        <f>IF(IFERROR(SEARCH(Kişisel!$A$1,Program!AI159),FALSE),AI$2&amp;"-"&amp;Program!AI158&amp;"/ ","")</f>
        <v/>
      </c>
      <c r="AJ157" s="9" t="str">
        <f>IF(IFERROR(SEARCH(Kişisel!$A$1,Program!AJ159),FALSE),AJ$2&amp;"-"&amp;Program!AJ158&amp;"/ ","")</f>
        <v/>
      </c>
      <c r="AK157" s="9" t="str">
        <f>IF(IFERROR(SEARCH(Kişisel!$A$1,Program!AK159),FALSE),AK$2&amp;"-"&amp;Program!AK158&amp;"/ ","")</f>
        <v/>
      </c>
      <c r="AL157" s="9" t="str">
        <f>IF(IFERROR(SEARCH(Kişisel!$A$1,Program!AL159),FALSE),AL$2&amp;"-"&amp;Program!AL158&amp;"/ ","")</f>
        <v/>
      </c>
      <c r="AM157" s="9" t="str">
        <f>IF(IFERROR(SEARCH(Kişisel!$A$1,Program!AM159),FALSE),AM$2&amp;"-"&amp;Program!AM158&amp;"/ ","")</f>
        <v/>
      </c>
      <c r="AN157" s="9" t="str">
        <f>IF(IFERROR(SEARCH(Kişisel!$A$1,Program!AN159),FALSE),AN$2&amp;"-"&amp;Program!AN158&amp;"/ ","")</f>
        <v/>
      </c>
      <c r="AO157" s="9" t="str">
        <f>IF(IFERROR(SEARCH(Kişisel!$A$1,Program!AO159),FALSE),AO$2&amp;"-"&amp;Program!AO158&amp;"/ ","")</f>
        <v/>
      </c>
      <c r="AP157" s="9" t="str">
        <f>IF(IFERROR(SEARCH(Kişisel!$A$1,Program!AP159),FALSE),AP$2&amp;"-"&amp;Program!AP158&amp;"/ ","")</f>
        <v/>
      </c>
      <c r="AQ157" s="9" t="str">
        <f>IF(IFERROR(SEARCH(Kişisel!$A$1,Program!AQ159),FALSE),AQ$2&amp;"-"&amp;Program!AQ158&amp;"/ ","")</f>
        <v/>
      </c>
      <c r="AR157" s="9" t="str">
        <f>IF(IFERROR(SEARCH(Kişisel!$A$1,Program!AR159),FALSE),AR$2&amp;"-"&amp;Program!AR158&amp;"/ ","")</f>
        <v/>
      </c>
      <c r="AS157" s="9" t="str">
        <f>IF(IFERROR(SEARCH(Kişisel!$A$1,Program!AS159),FALSE),AS$2&amp;"-"&amp;Program!AS158&amp;"/ ","")</f>
        <v/>
      </c>
      <c r="AT157" s="9" t="str">
        <f>IF(IFERROR(SEARCH(Kişisel!$A$1,Program!AT159),FALSE),AT$2&amp;"-"&amp;Program!AT158&amp;"/ ","")</f>
        <v/>
      </c>
      <c r="AU157" s="9" t="str">
        <f>IF(IFERROR(SEARCH(Kişisel!$A$1,Program!AU159),FALSE),AU$2&amp;"-"&amp;Program!AU158&amp;"/ ","")</f>
        <v/>
      </c>
      <c r="AV157" s="9" t="str">
        <f>IF(IFERROR(SEARCH(Kişisel!$A$1,Program!AV159),FALSE),AV$2&amp;"-"&amp;Program!AV158&amp;"/ ","")</f>
        <v/>
      </c>
      <c r="AW157" s="9" t="str">
        <f>IF(IFERROR(SEARCH(Kişisel!$A$1,Program!AW159),FALSE),AW$2&amp;"-"&amp;Program!AW158&amp;"/ ","")</f>
        <v/>
      </c>
      <c r="AX157" s="9" t="str">
        <f>IF(IFERROR(SEARCH(Kişisel!$A$1,Program!AX159),FALSE),AX$2&amp;"-"&amp;Program!AX158&amp;"/ ","")</f>
        <v/>
      </c>
      <c r="AY157" s="9" t="str">
        <f>IF(IFERROR(SEARCH(Kişisel!$A$1,Program!AY159),FALSE),AY$2&amp;"-"&amp;Program!AY158&amp;"/ ","")</f>
        <v/>
      </c>
      <c r="AZ157" s="9" t="str">
        <f>IF(IFERROR(SEARCH(Kişisel!$A$1,Program!AZ159),FALSE),AZ$2&amp;"-"&amp;Program!AZ158&amp;"/ ","")</f>
        <v/>
      </c>
      <c r="BA157" s="9" t="str">
        <f>IF(IFERROR(SEARCH(Kişisel!$A$1,Program!BA159),FALSE),BA$2&amp;"-"&amp;Program!BA158&amp;"/ ","")</f>
        <v/>
      </c>
      <c r="BB157" s="9" t="str">
        <f>IF(IFERROR(SEARCH(Kişisel!$A$1,Program!BB159),FALSE),BB$2&amp;"-"&amp;Program!BB158&amp;"/ ","")</f>
        <v/>
      </c>
      <c r="BC157" s="9" t="str">
        <f>IF(IFERROR(SEARCH(Kişisel!$A$1,Program!BC159),FALSE),BC$2&amp;"-"&amp;Program!BC158&amp;"/ ","")</f>
        <v/>
      </c>
      <c r="BD157" s="9" t="str">
        <f>IF(IFERROR(SEARCH(Kişisel!$A$1,Program!BD159),FALSE),BD$2&amp;"-"&amp;Program!BD158&amp;"/ ","")</f>
        <v/>
      </c>
      <c r="BE157" s="9" t="str">
        <f>IF(IFERROR(SEARCH(Kişisel!$A$1,Program!BE159),FALSE),BE$2&amp;"-"&amp;Program!BE158&amp;"/ ","")</f>
        <v/>
      </c>
      <c r="BF157" t="str">
        <f t="shared" ref="BF157" si="231">CONCATENATE(D157,D159,E157,E159,F157,F159,G157,G159,H157,H159,I157,I159,J157,J159,K157,K159,L157,L159,M157,M159,N157,N159,O157,O159,P157,P159,Q157,Q159,R157,R159,S157,S159,T157,T159,U157,U159,V157,V159,W157,W159,X157,X159,Y157,Y159,Z157,Z159,AA157,AA159,AB157,AB159,AC157,AC159,AD157,AD159,AE157,AE159,AF157,AF159,AG157,AG159,AH157,AH159,AI157,AI159,AJ157,AJ159,AK157,AK159,AL157,AL159,AM157,AM159,AN157,AN159,AO157,AO159,AP157,AP159,AQ157,AQ159)</f>
        <v/>
      </c>
      <c r="BG157" t="str">
        <f t="shared" si="229"/>
        <v/>
      </c>
    </row>
    <row r="158" spans="1:59">
      <c r="A158" s="394"/>
      <c r="B158" s="5"/>
      <c r="C158" s="6" t="str">
        <f t="shared" si="230"/>
        <v/>
      </c>
      <c r="D158" t="str">
        <f>IF(AND(Program!D158&lt;&gt;"",OR(Kişisel!$C$1=Program!D160,AND(Program!D160="",Program!D$3=Kişisel!$C$1))),CONCATENATE(D$2,"-",Program!D158," "),"")</f>
        <v/>
      </c>
      <c r="E158" t="str">
        <f>IF(AND(Program!E158&lt;&gt;"",OR(Kişisel!$C$1=Program!E160,AND(Program!E160="",Program!E$3=Kişisel!$C$1))),CONCATENATE(E$2,"-",Program!E158," "),"")</f>
        <v/>
      </c>
      <c r="F158" t="str">
        <f>IF(AND(Program!F158&lt;&gt;"",OR(Kişisel!$C$1=Program!F160,AND(Program!F160="",Program!F$3=Kişisel!$C$1))),CONCATENATE(F$2,"-",Program!F158," "),"")</f>
        <v/>
      </c>
      <c r="G158" t="str">
        <f>IF(AND(Program!G158&lt;&gt;"",OR(Kişisel!$C$1=Program!G160,AND(Program!G160="",Program!G$3=Kişisel!$C$1))),CONCATENATE(G$2,"-",Program!G158," "),"")</f>
        <v/>
      </c>
      <c r="H158" t="str">
        <f>IF(AND(Program!H158&lt;&gt;"",OR(Kişisel!$C$1=Program!H160,AND(Program!H160="",Program!H$3=Kişisel!$C$1))),CONCATENATE(H$2,"-",Program!H158," "),"")</f>
        <v/>
      </c>
      <c r="I158" t="str">
        <f>IF(AND(Program!I158&lt;&gt;"",OR(Kişisel!$C$1=Program!I160,AND(Program!I160="",Program!I$3=Kişisel!$C$1))),CONCATENATE(I$2,"-",Program!I158," "),"")</f>
        <v/>
      </c>
      <c r="J158" t="str">
        <f>IF(AND(Program!J158&lt;&gt;"",OR(Kişisel!$C$1=Program!J160,AND(Program!J160="",Program!J$3=Kişisel!$C$1))),CONCATENATE(J$2,"-",Program!J158," "),"")</f>
        <v/>
      </c>
      <c r="K158" t="str">
        <f>IF(AND(Program!K158&lt;&gt;"",OR(Kişisel!$C$1=Program!K160,AND(Program!K160="",Program!K$3=Kişisel!$C$1))),CONCATENATE(K$2,"-",Program!K158," "),"")</f>
        <v/>
      </c>
      <c r="L158" t="str">
        <f>IF(AND(Program!L158&lt;&gt;"",OR(Kişisel!$C$1=Program!L160,AND(Program!L160="",Program!L$3=Kişisel!$C$1))),CONCATENATE(L$2,"-",Program!L158," "),"")</f>
        <v/>
      </c>
      <c r="M158" t="str">
        <f>IF(AND(Program!M158&lt;&gt;"",OR(Kişisel!$C$1=Program!M160,AND(Program!M160="",Program!M$3=Kişisel!$C$1))),CONCATENATE(M$2,"-",Program!M158," "),"")</f>
        <v/>
      </c>
      <c r="N158" t="str">
        <f>IF(AND(Program!N158&lt;&gt;"",OR(Kişisel!$C$1=Program!N160,AND(Program!N160="",Program!N$3=Kişisel!$C$1))),CONCATENATE(N$2,"-",Program!N158," "),"")</f>
        <v/>
      </c>
      <c r="O158" t="str">
        <f>IF(AND(Program!O158&lt;&gt;"",OR(Kişisel!$C$1=Program!O160,AND(Program!O160="",Program!O$3=Kişisel!$C$1))),CONCATENATE(O$2,"-",Program!O158," "),"")</f>
        <v/>
      </c>
      <c r="P158" t="str">
        <f>IF(AND(Program!P158&lt;&gt;"",OR(Kişisel!$C$1=Program!P160,AND(Program!P160="",Program!P$3=Kişisel!$C$1))),CONCATENATE(P$2,"-",Program!P158," "),"")</f>
        <v/>
      </c>
      <c r="Q158" t="str">
        <f>IF(AND(Program!Q158&lt;&gt;"",OR(Kişisel!$C$1=Program!Q160,AND(Program!Q160="",Program!Q$3=Kişisel!$C$1))),CONCATENATE(Q$2,"-",Program!Q158," "),"")</f>
        <v/>
      </c>
      <c r="R158" t="str">
        <f>IF(AND(Program!R158&lt;&gt;"",OR(Kişisel!$C$1=Program!R160,AND(Program!R160="",Program!R$3=Kişisel!$C$1))),CONCATENATE(R$2,"-",Program!R158," "),"")</f>
        <v/>
      </c>
      <c r="S158" t="str">
        <f>IF(AND(Program!S158&lt;&gt;"",OR(Kişisel!$C$1=Program!S160,AND(Program!S160="",Program!S$3=Kişisel!$C$1))),CONCATENATE(S$2,"-",Program!S158," "),"")</f>
        <v/>
      </c>
      <c r="T158" t="str">
        <f>IF(AND(Program!T158&lt;&gt;"",OR(Kişisel!$C$1=Program!T160,AND(Program!T160="",Program!T$3=Kişisel!$C$1))),CONCATENATE(T$2,"-",Program!T158," "),"")</f>
        <v/>
      </c>
      <c r="U158" t="str">
        <f>IF(AND(Program!U158&lt;&gt;"",OR(Kişisel!$C$1=Program!U160,AND(Program!U160="",Program!U$3=Kişisel!$C$1))),CONCATENATE(U$2,"-",Program!U158," "),"")</f>
        <v/>
      </c>
      <c r="V158" t="str">
        <f>IF(AND(Program!V158&lt;&gt;"",OR(Kişisel!$C$1=Program!V160,AND(Program!V160="",Program!V$3=Kişisel!$C$1))),CONCATENATE(V$2,"-",Program!V158," "),"")</f>
        <v/>
      </c>
      <c r="W158" t="str">
        <f>IF(AND(Program!W158&lt;&gt;"",OR(Kişisel!$C$1=Program!W160,AND(Program!W160="",Program!W$3=Kişisel!$C$1))),CONCATENATE(W$2,"-",Program!W158," "),"")</f>
        <v/>
      </c>
      <c r="X158" t="str">
        <f>IF(AND(Program!X158&lt;&gt;"",OR(Kişisel!$C$1=Program!X160,AND(Program!X160="",Program!X$3=Kişisel!$C$1))),CONCATENATE(X$2,"-",Program!X158," "),"")</f>
        <v/>
      </c>
      <c r="Y158" t="str">
        <f>IF(AND(Program!Y158&lt;&gt;"",OR(Kişisel!$C$1=Program!Y160,AND(Program!Y160="",Program!Y$3=Kişisel!$C$1))),CONCATENATE(Y$2,"-",Program!Y158," "),"")</f>
        <v/>
      </c>
      <c r="Z158" t="str">
        <f>IF(AND(Program!Z158&lt;&gt;"",OR(Kişisel!$C$1=Program!Z160,AND(Program!Z160="",Program!Z$3=Kişisel!$C$1))),CONCATENATE(Z$2,"-",Program!Z158," "),"")</f>
        <v/>
      </c>
      <c r="AA158" t="str">
        <f>IF(AND(Program!AA158&lt;&gt;"",OR(Kişisel!$C$1=Program!AA160,AND(Program!AA160="",Program!AA$3=Kişisel!$C$1))),CONCATENATE(AA$2,"-",Program!AA158," "),"")</f>
        <v/>
      </c>
      <c r="AB158" t="str">
        <f>IF(AND(Program!AB158&lt;&gt;"",OR(Kişisel!$C$1=Program!AB160,AND(Program!AB160="",Program!AB$3=Kişisel!$C$1))),CONCATENATE(AB$2,"-",Program!AB158," "),"")</f>
        <v/>
      </c>
      <c r="AC158" t="str">
        <f>IF(AND(Program!AC158&lt;&gt;"",OR(Kişisel!$C$1=Program!AC160,AND(Program!AC160="",Program!AC$3=Kişisel!$C$1))),CONCATENATE(AC$2,"-",Program!AC158," "),"")</f>
        <v/>
      </c>
      <c r="AD158" t="str">
        <f>IF(AND(Program!AD158&lt;&gt;"",OR(Kişisel!$C$1=Program!AD160,AND(Program!AD160="",Program!AD$3=Kişisel!$C$1))),CONCATENATE(AD$2,"-",Program!AD158," "),"")</f>
        <v/>
      </c>
      <c r="AE158" t="str">
        <f>IF(AND(Program!AE158&lt;&gt;"",OR(Kişisel!$C$1=Program!AE160,AND(Program!AE160="",Program!AE$3=Kişisel!$C$1))),CONCATENATE(AE$2,"-",Program!AE158," "),"")</f>
        <v/>
      </c>
      <c r="AF158" t="str">
        <f>IF(AND(Program!AF158&lt;&gt;"",OR(Kişisel!$C$1=Program!AF160,AND(Program!AF160="",Program!AF$3=Kişisel!$C$1))),CONCATENATE(AF$2,"-",Program!AF158," "),"")</f>
        <v/>
      </c>
      <c r="AG158" t="str">
        <f>IF(AND(Program!AG158&lt;&gt;"",OR(Kişisel!$C$1=Program!AG160,AND(Program!AG160="",Program!AG$3=Kişisel!$C$1))),CONCATENATE(AG$2,"-",Program!AG158," "),"")</f>
        <v/>
      </c>
      <c r="AH158" t="str">
        <f>IF(AND(Program!AH158&lt;&gt;"",OR(Kişisel!$C$1=Program!AH160,AND(Program!AH160="",Program!AH$3=Kişisel!$C$1))),CONCATENATE(AH$2,"-",Program!AH158," "),"")</f>
        <v/>
      </c>
      <c r="AI158" t="str">
        <f>IF(AND(Program!AI158&lt;&gt;"",OR(Kişisel!$C$1=Program!AI160,AND(Program!AI160="",Program!AI$3=Kişisel!$C$1))),CONCATENATE(AI$2,"-",Program!AI158," "),"")</f>
        <v/>
      </c>
      <c r="AJ158" t="str">
        <f>IF(AND(Program!AJ158&lt;&gt;"",OR(Kişisel!$C$1=Program!AJ160,AND(Program!AJ160="",Program!AJ$3=Kişisel!$C$1))),CONCATENATE(AJ$2,"-",Program!AJ158," "),"")</f>
        <v/>
      </c>
      <c r="AK158" t="str">
        <f>IF(AND(Program!AK158&lt;&gt;"",OR(Kişisel!$C$1=Program!AK160,AND(Program!AK160="",Program!AK$3=Kişisel!$C$1))),CONCATENATE(AK$2,"-",Program!AK158," "),"")</f>
        <v/>
      </c>
      <c r="AL158" t="str">
        <f>IF(AND(Program!AL158&lt;&gt;"",OR(Kişisel!$C$1=Program!AL160,AND(Program!AL160="",Program!AL$3=Kişisel!$C$1))),CONCATENATE(AL$2,"-",Program!AL158," "),"")</f>
        <v/>
      </c>
      <c r="AM158" t="str">
        <f>IF(AND(Program!AM158&lt;&gt;"",OR(Kişisel!$C$1=Program!AM160,AND(Program!AM160="",Program!AM$3=Kişisel!$C$1))),CONCATENATE(AM$2,"-",Program!AM158," "),"")</f>
        <v/>
      </c>
      <c r="AN158" t="str">
        <f>IF(AND(Program!AN158&lt;&gt;"",OR(Kişisel!$C$1=Program!AN160,AND(Program!AN160="",Program!AN$3=Kişisel!$C$1))),CONCATENATE(AN$2,"-",Program!AN158," "),"")</f>
        <v/>
      </c>
      <c r="AO158" t="str">
        <f>IF(AND(Program!AO158&lt;&gt;"",OR(Kişisel!$C$1=Program!AO160,AND(Program!AO160="",Program!AO$3=Kişisel!$C$1))),CONCATENATE(AO$2,"-",Program!AO158," "),"")</f>
        <v/>
      </c>
      <c r="AP158" t="str">
        <f>IF(AND(Program!AP158&lt;&gt;"",OR(Kişisel!$C$1=Program!AP160,AND(Program!AP160="",Program!AP$3=Kişisel!$C$1))),CONCATENATE(AP$2,"-",Program!AP158," "),"")</f>
        <v/>
      </c>
      <c r="AQ158" t="str">
        <f>IF(AND(Program!AQ158&lt;&gt;"",OR(Kişisel!$C$1=Program!AQ160,AND(Program!AQ160="",Program!AQ$3=Kişisel!$C$1))),CONCATENATE(AQ$2,"-",Program!AQ158," "),"")</f>
        <v/>
      </c>
      <c r="AR158" t="str">
        <f>IF(AND(Program!AR158&lt;&gt;"",OR(Kişisel!$C$1=Program!AR160,AND(Program!AR160="",Program!AR$3=Kişisel!$C$1))),CONCATENATE(AR$2,"-",Program!AR158," "),"")</f>
        <v/>
      </c>
      <c r="AS158" t="str">
        <f>IF(AND(Program!AS158&lt;&gt;"",OR(Kişisel!$C$1=Program!AS160,AND(Program!AS160="",Program!AS$3=Kişisel!$C$1))),CONCATENATE(AS$2,"-",Program!AS158," "),"")</f>
        <v/>
      </c>
      <c r="AT158" t="str">
        <f>IF(AND(Program!AT158&lt;&gt;"",OR(Kişisel!$C$1=Program!AT160,AND(Program!AT160="",Program!AT$3=Kişisel!$C$1))),CONCATENATE(AT$2,"-",Program!AT158," "),"")</f>
        <v/>
      </c>
      <c r="AU158" t="str">
        <f>IF(AND(Program!AU158&lt;&gt;"",OR(Kişisel!$C$1=Program!AU160,AND(Program!AU160="",Program!AU$3=Kişisel!$C$1))),CONCATENATE(AU$2,"-",Program!AU158," "),"")</f>
        <v/>
      </c>
      <c r="AV158" t="str">
        <f>IF(AND(Program!AV158&lt;&gt;"",OR(Kişisel!$C$1=Program!AV160,AND(Program!AV160="",Program!AV$3=Kişisel!$C$1))),CONCATENATE(AV$2,"-",Program!AV158," "),"")</f>
        <v/>
      </c>
      <c r="AW158" t="str">
        <f>IF(AND(Program!AW158&lt;&gt;"",OR(Kişisel!$C$1=Program!AW160,AND(Program!AW160="",Program!AW$3=Kişisel!$C$1))),CONCATENATE(AW$2,"-",Program!AW158," "),"")</f>
        <v/>
      </c>
      <c r="AX158" t="str">
        <f>IF(AND(Program!AX158&lt;&gt;"",OR(Kişisel!$C$1=Program!AX160,AND(Program!AX160="",Program!AX$3=Kişisel!$C$1))),CONCATENATE(AX$2,"-",Program!AX158," "),"")</f>
        <v/>
      </c>
      <c r="AY158" t="str">
        <f>IF(AND(Program!AY158&lt;&gt;"",OR(Kişisel!$C$1=Program!AY160,AND(Program!AY160="",Program!AY$3=Kişisel!$C$1))),CONCATENATE(AY$2,"-",Program!AY158," "),"")</f>
        <v/>
      </c>
      <c r="AZ158" t="str">
        <f>IF(AND(Program!AZ158&lt;&gt;"",OR(Kişisel!$C$1=Program!AZ160,AND(Program!AZ160="",Program!AZ$3=Kişisel!$C$1))),CONCATENATE(AZ$2,"-",Program!AZ158," "),"")</f>
        <v/>
      </c>
      <c r="BA158" t="str">
        <f>IF(AND(Program!BA158&lt;&gt;"",OR(Kişisel!$C$1=Program!BA160,AND(Program!BA160="",Program!BA$3=Kişisel!$C$1))),CONCATENATE(BA$2,"-",Program!BA158," "),"")</f>
        <v/>
      </c>
      <c r="BB158" t="str">
        <f>IF(AND(Program!BB158&lt;&gt;"",OR(Kişisel!$C$1=Program!BB160,AND(Program!BB160="",Program!BB$3=Kişisel!$C$1))),CONCATENATE(BB$2,"-",Program!BB158," "),"")</f>
        <v/>
      </c>
      <c r="BC158" t="str">
        <f>IF(AND(Program!BC158&lt;&gt;"",OR(Kişisel!$C$1=Program!BC160,AND(Program!BC160="",Program!BC$3=Kişisel!$C$1))),CONCATENATE(BC$2,"-",Program!BC158," "),"")</f>
        <v/>
      </c>
      <c r="BD158" t="str">
        <f>IF(AND(Program!BD158&lt;&gt;"",OR(Kişisel!$C$1=Program!BD160,AND(Program!BD160="",Program!BD$3=Kişisel!$C$1))),CONCATENATE(BD$2,"-",Program!BD158," "),"")</f>
        <v/>
      </c>
      <c r="BE158" t="str">
        <f>IF(AND(Program!BE158&lt;&gt;"",OR(Kişisel!$C$1=Program!BE160,AND(Program!BE160="",Program!BE$3=Kişisel!$C$1))),CONCATENATE(BE$2,"-",Program!BE158," "),"")</f>
        <v/>
      </c>
      <c r="BF158" t="str">
        <f t="shared" ref="BF158" si="232">CONCATENATE(D158,E158,F158,G158,H158,I158,J158,K158,L158,M158,N158,O158,P158,Q158,R158,S158,T158,U158,V158,W158,X158,Y158,Z158,AA158,AB158,AC158,AD158,AE158,AF158,AG158,AH158,AI158,AJ158,AK158,AL158,AM158,AN158,AO158,AP158,AQ158,)</f>
        <v/>
      </c>
      <c r="BG158" t="str">
        <f t="shared" ref="BG158" si="233">CONCATENATE(AR158,AS158,AT158,AU158,AV158,AW158,AX158,AY158,AZ158,BA158,BB158,BC158,BD158,BE158,)</f>
        <v/>
      </c>
    </row>
    <row r="159" spans="1:59">
      <c r="A159" s="394"/>
      <c r="B159" s="5"/>
      <c r="D159" s="29" t="str">
        <f>IF(D157&lt;&gt;"",IF(Program!D160&lt;&gt;"","("&amp;Program!D160&amp;")","("&amp;Program!D$3&amp;")"),"")</f>
        <v/>
      </c>
      <c r="E159" s="29" t="str">
        <f>IF(E157&lt;&gt;"",IF(Program!E160&lt;&gt;"","("&amp;Program!E160&amp;")","("&amp;Program!E$3&amp;")"),"")</f>
        <v/>
      </c>
      <c r="F159" s="29" t="str">
        <f>IF(F157&lt;&gt;"",IF(Program!F160&lt;&gt;"","("&amp;Program!F160&amp;")","("&amp;Program!F$3&amp;")"),"")</f>
        <v/>
      </c>
      <c r="G159" s="29" t="str">
        <f>IF(G157&lt;&gt;"",IF(Program!G160&lt;&gt;"","("&amp;Program!G160&amp;")","("&amp;Program!G$3&amp;")"),"")</f>
        <v/>
      </c>
      <c r="H159" s="29" t="str">
        <f>IF(H157&lt;&gt;"",IF(Program!H160&lt;&gt;"","("&amp;Program!H160&amp;")","("&amp;Program!H$3&amp;")"),"")</f>
        <v/>
      </c>
      <c r="I159" s="29" t="str">
        <f>IF(I157&lt;&gt;"",IF(Program!I160&lt;&gt;"","("&amp;Program!I160&amp;")","("&amp;Program!I$3&amp;")"),"")</f>
        <v/>
      </c>
      <c r="J159" s="29" t="str">
        <f>IF(J157&lt;&gt;"",IF(Program!J160&lt;&gt;"","("&amp;Program!J160&amp;")","("&amp;Program!J$3&amp;")"),"")</f>
        <v/>
      </c>
      <c r="K159" s="29" t="str">
        <f>IF(K157&lt;&gt;"",IF(Program!K160&lt;&gt;"","("&amp;Program!K160&amp;")","("&amp;Program!K$3&amp;")"),"")</f>
        <v/>
      </c>
      <c r="L159" s="29" t="str">
        <f>IF(L157&lt;&gt;"",IF(Program!L160&lt;&gt;"","("&amp;Program!L160&amp;")","("&amp;Program!L$3&amp;")"),"")</f>
        <v/>
      </c>
      <c r="M159" s="29" t="str">
        <f>IF(M157&lt;&gt;"",IF(Program!M160&lt;&gt;"","("&amp;Program!M160&amp;")","("&amp;Program!M$3&amp;")"),"")</f>
        <v/>
      </c>
      <c r="N159" s="29" t="str">
        <f>IF(N157&lt;&gt;"",IF(Program!N160&lt;&gt;"","("&amp;Program!N160&amp;")","("&amp;Program!N$3&amp;")"),"")</f>
        <v/>
      </c>
      <c r="O159" s="29" t="str">
        <f>IF(O157&lt;&gt;"",IF(Program!O160&lt;&gt;"","("&amp;Program!O160&amp;")","("&amp;Program!O$3&amp;")"),"")</f>
        <v/>
      </c>
      <c r="P159" s="29" t="str">
        <f>IF(P157&lt;&gt;"",IF(Program!P160&lt;&gt;"","("&amp;Program!P160&amp;")","("&amp;Program!P$3&amp;")"),"")</f>
        <v/>
      </c>
      <c r="Q159" s="29" t="str">
        <f>IF(Q157&lt;&gt;"",IF(Program!Q160&lt;&gt;"","("&amp;Program!Q160&amp;")","("&amp;Program!Q$3&amp;")"),"")</f>
        <v/>
      </c>
      <c r="R159" s="29" t="str">
        <f>IF(R157&lt;&gt;"",IF(Program!R160&lt;&gt;"","("&amp;Program!R160&amp;")","("&amp;Program!R$3&amp;")"),"")</f>
        <v/>
      </c>
      <c r="S159" s="29" t="str">
        <f>IF(S157&lt;&gt;"",IF(Program!S160&lt;&gt;"","("&amp;Program!S160&amp;")","("&amp;Program!S$3&amp;")"),"")</f>
        <v/>
      </c>
      <c r="T159" s="29" t="str">
        <f>IF(T157&lt;&gt;"",IF(Program!T160&lt;&gt;"","("&amp;Program!T160&amp;")","("&amp;Program!T$3&amp;")"),"")</f>
        <v/>
      </c>
      <c r="U159" s="29" t="str">
        <f>IF(U157&lt;&gt;"",IF(Program!U160&lt;&gt;"","("&amp;Program!U160&amp;")","("&amp;Program!U$3&amp;")"),"")</f>
        <v/>
      </c>
      <c r="V159" s="29" t="str">
        <f>IF(V157&lt;&gt;"",IF(Program!V160&lt;&gt;"","("&amp;Program!V160&amp;")","("&amp;Program!V$3&amp;")"),"")</f>
        <v/>
      </c>
      <c r="W159" s="29" t="str">
        <f>IF(W157&lt;&gt;"",IF(Program!W160&lt;&gt;"","("&amp;Program!W160&amp;")","("&amp;Program!W$3&amp;")"),"")</f>
        <v/>
      </c>
      <c r="X159" s="29" t="str">
        <f>IF(X157&lt;&gt;"",IF(Program!X160&lt;&gt;"","("&amp;Program!X160&amp;")","("&amp;Program!X$3&amp;")"),"")</f>
        <v/>
      </c>
      <c r="Y159" s="29" t="str">
        <f>IF(Y157&lt;&gt;"",IF(Program!Y160&lt;&gt;"","("&amp;Program!Y160&amp;")","("&amp;Program!Y$3&amp;")"),"")</f>
        <v/>
      </c>
      <c r="Z159" s="29" t="str">
        <f>IF(Z157&lt;&gt;"",IF(Program!Z160&lt;&gt;"","("&amp;Program!Z160&amp;")","("&amp;Program!Z$3&amp;")"),"")</f>
        <v/>
      </c>
      <c r="AA159" s="29" t="str">
        <f>IF(AA157&lt;&gt;"",IF(Program!AA160&lt;&gt;"","("&amp;Program!AA160&amp;")","("&amp;Program!AA$3&amp;")"),"")</f>
        <v/>
      </c>
      <c r="AB159" s="29" t="str">
        <f>IF(AB157&lt;&gt;"",IF(Program!AB160&lt;&gt;"","("&amp;Program!AB160&amp;")","("&amp;Program!AB$3&amp;")"),"")</f>
        <v/>
      </c>
      <c r="AC159" s="29" t="str">
        <f>IF(AC157&lt;&gt;"",IF(Program!AC160&lt;&gt;"","("&amp;Program!AC160&amp;")","("&amp;Program!AC$3&amp;")"),"")</f>
        <v/>
      </c>
      <c r="AD159" s="29" t="str">
        <f>IF(AD157&lt;&gt;"",IF(Program!AD160&lt;&gt;"","("&amp;Program!AD160&amp;")","("&amp;Program!AD$3&amp;")"),"")</f>
        <v/>
      </c>
      <c r="AE159" s="29" t="str">
        <f>IF(AE157&lt;&gt;"",IF(Program!AE160&lt;&gt;"","("&amp;Program!AE160&amp;")","("&amp;Program!AE$3&amp;")"),"")</f>
        <v/>
      </c>
      <c r="AF159" s="29" t="str">
        <f>IF(AF157&lt;&gt;"",IF(Program!AF160&lt;&gt;"","("&amp;Program!AF160&amp;")","("&amp;Program!AF$3&amp;")"),"")</f>
        <v/>
      </c>
      <c r="AG159" s="29" t="str">
        <f>IF(AG157&lt;&gt;"",IF(Program!AG160&lt;&gt;"","("&amp;Program!AG160&amp;")","("&amp;Program!AG$3&amp;")"),"")</f>
        <v/>
      </c>
      <c r="AH159" s="29" t="str">
        <f>IF(AH157&lt;&gt;"",IF(Program!AH160&lt;&gt;"","("&amp;Program!AH160&amp;")","("&amp;Program!AH$3&amp;")"),"")</f>
        <v/>
      </c>
      <c r="AI159" s="29" t="str">
        <f>IF(AI157&lt;&gt;"",IF(Program!AI160&lt;&gt;"","("&amp;Program!AI160&amp;")","("&amp;Program!AI$3&amp;")"),"")</f>
        <v/>
      </c>
      <c r="AJ159" s="29" t="str">
        <f>IF(AJ157&lt;&gt;"",IF(Program!AJ160&lt;&gt;"","("&amp;Program!AJ160&amp;")","("&amp;Program!AJ$3&amp;")"),"")</f>
        <v/>
      </c>
      <c r="AK159" s="29" t="str">
        <f>IF(AK157&lt;&gt;"",IF(Program!AK160&lt;&gt;"","("&amp;Program!AK160&amp;")","("&amp;Program!AK$3&amp;")"),"")</f>
        <v/>
      </c>
      <c r="AL159" s="29" t="str">
        <f>IF(AL157&lt;&gt;"",IF(Program!AL160&lt;&gt;"","("&amp;Program!AL160&amp;")","("&amp;Program!AL$3&amp;")"),"")</f>
        <v/>
      </c>
      <c r="AM159" s="29" t="str">
        <f>IF(AM157&lt;&gt;"",IF(Program!AM160&lt;&gt;"","("&amp;Program!AM160&amp;")","("&amp;Program!AM$3&amp;")"),"")</f>
        <v/>
      </c>
      <c r="AN159" s="29" t="str">
        <f>IF(AN157&lt;&gt;"",IF(Program!AN160&lt;&gt;"","("&amp;Program!AN160&amp;")","("&amp;Program!AN$3&amp;")"),"")</f>
        <v/>
      </c>
      <c r="AO159" s="29" t="str">
        <f>IF(AO157&lt;&gt;"",IF(Program!AO160&lt;&gt;"","("&amp;Program!AO160&amp;")","("&amp;Program!AO$3&amp;")"),"")</f>
        <v/>
      </c>
      <c r="AP159" s="29" t="str">
        <f>IF(AP157&lt;&gt;"",IF(Program!AP160&lt;&gt;"","("&amp;Program!AP160&amp;")","("&amp;Program!AP$3&amp;")"),"")</f>
        <v/>
      </c>
      <c r="AQ159" s="29" t="str">
        <f>IF(AQ157&lt;&gt;"",IF(Program!AQ160&lt;&gt;"","("&amp;Program!AQ160&amp;")","("&amp;Program!AQ$3&amp;")"),"")</f>
        <v/>
      </c>
      <c r="AR159" s="29" t="str">
        <f>IF(AR157&lt;&gt;"",IF(Program!AR160&lt;&gt;"","("&amp;Program!AR160&amp;")","("&amp;Program!AR$3&amp;")"),"")</f>
        <v/>
      </c>
      <c r="AS159" s="29" t="str">
        <f>IF(AS157&lt;&gt;"",IF(Program!AS160&lt;&gt;"","("&amp;Program!AS160&amp;")","("&amp;Program!AS$3&amp;")"),"")</f>
        <v/>
      </c>
      <c r="AT159" s="29" t="str">
        <f>IF(AT157&lt;&gt;"",IF(Program!AT160&lt;&gt;"","("&amp;Program!AT160&amp;")","("&amp;Program!AT$3&amp;")"),"")</f>
        <v/>
      </c>
      <c r="AU159" s="29" t="str">
        <f>IF(AU157&lt;&gt;"",IF(Program!AU160&lt;&gt;"","("&amp;Program!AU160&amp;")","("&amp;Program!AU$3&amp;")"),"")</f>
        <v/>
      </c>
      <c r="AV159" s="29" t="str">
        <f>IF(AV157&lt;&gt;"",IF(Program!AV160&lt;&gt;"","("&amp;Program!AV160&amp;")","("&amp;Program!AV$3&amp;")"),"")</f>
        <v/>
      </c>
      <c r="AW159" s="29" t="str">
        <f>IF(AW157&lt;&gt;"",IF(Program!AW160&lt;&gt;"","("&amp;Program!AW160&amp;")","("&amp;Program!AW$3&amp;")"),"")</f>
        <v/>
      </c>
      <c r="AX159" s="29" t="str">
        <f>IF(AX157&lt;&gt;"",IF(Program!AX160&lt;&gt;"","("&amp;Program!AX160&amp;")","("&amp;Program!AX$3&amp;")"),"")</f>
        <v/>
      </c>
      <c r="AY159" s="29" t="str">
        <f>IF(AY157&lt;&gt;"",IF(Program!AY160&lt;&gt;"","("&amp;Program!AY160&amp;")","("&amp;Program!AY$3&amp;")"),"")</f>
        <v/>
      </c>
      <c r="AZ159" s="29" t="str">
        <f>IF(AZ157&lt;&gt;"",IF(Program!AZ160&lt;&gt;"","("&amp;Program!AZ160&amp;")","("&amp;Program!AZ$3&amp;")"),"")</f>
        <v/>
      </c>
      <c r="BA159" s="29" t="str">
        <f>IF(BA157&lt;&gt;"",IF(Program!BA160&lt;&gt;"","("&amp;Program!BA160&amp;")","("&amp;Program!BA$3&amp;")"),"")</f>
        <v/>
      </c>
      <c r="BB159" s="29" t="str">
        <f>IF(BB157&lt;&gt;"",IF(Program!BB160&lt;&gt;"","("&amp;Program!BB160&amp;")","("&amp;Program!BB$3&amp;")"),"")</f>
        <v/>
      </c>
      <c r="BC159" s="29" t="str">
        <f>IF(BC157&lt;&gt;"",IF(Program!BC160&lt;&gt;"","("&amp;Program!BC160&amp;")","("&amp;Program!BC$3&amp;")"),"")</f>
        <v/>
      </c>
      <c r="BD159" s="29" t="str">
        <f>IF(BD157&lt;&gt;"",IF(Program!BD160&lt;&gt;"","("&amp;Program!BD160&amp;")","("&amp;Program!BD$3&amp;")"),"")</f>
        <v/>
      </c>
      <c r="BE159" s="29" t="str">
        <f>IF(BE157&lt;&gt;"",IF(Program!BE160&lt;&gt;"","("&amp;Program!BE160&amp;")","("&amp;Program!BE$3&amp;")"),"")</f>
        <v/>
      </c>
      <c r="BG159" t="str">
        <f t="shared" ref="BG159:BG160" si="234">CONCATENATE(AR159,AR161,AS159,AS161,AT159,AT161,AU159,AU161,AV159,AV161,AW159,AW161,AX159,AX161,AY159,AY161,AZ159,AZ161,BA159,BA161,BB159,BB161,BC159,BC161,BD159,BD161,BE159,BE161)</f>
        <v/>
      </c>
    </row>
    <row r="160" spans="1:59">
      <c r="A160" s="394"/>
      <c r="B160" s="5">
        <v>0.75</v>
      </c>
      <c r="C160" s="6" t="str">
        <f t="shared" ref="C160:C204" si="235">CONCATENATE(BF160,BG160)</f>
        <v/>
      </c>
      <c r="D160" s="9" t="str">
        <f>IF(IFERROR(SEARCH(Kişisel!$A$1,Program!D162),FALSE),D$2&amp;"-"&amp;Program!D161&amp;"/ ","")</f>
        <v/>
      </c>
      <c r="E160" s="9" t="str">
        <f>IF(IFERROR(SEARCH(Kişisel!$A$1,Program!E162),FALSE),E$2&amp;"-"&amp;Program!E161&amp;"/ ","")</f>
        <v/>
      </c>
      <c r="F160" s="9" t="str">
        <f>IF(IFERROR(SEARCH(Kişisel!$A$1,Program!F162),FALSE),F$2&amp;"-"&amp;Program!F161&amp;"/ ","")</f>
        <v/>
      </c>
      <c r="G160" s="9" t="str">
        <f>IF(IFERROR(SEARCH(Kişisel!$A$1,Program!G162),FALSE),G$2&amp;"-"&amp;Program!G161&amp;"/ ","")</f>
        <v/>
      </c>
      <c r="H160" s="9" t="str">
        <f>IF(IFERROR(SEARCH(Kişisel!$A$1,Program!H162),FALSE),H$2&amp;"-"&amp;Program!H161&amp;"/ ","")</f>
        <v/>
      </c>
      <c r="I160" s="9" t="str">
        <f>IF(IFERROR(SEARCH(Kişisel!$A$1,Program!I162),FALSE),I$2&amp;"-"&amp;Program!I161&amp;"/ ","")</f>
        <v/>
      </c>
      <c r="J160" s="9" t="str">
        <f>IF(IFERROR(SEARCH(Kişisel!$A$1,Program!J162),FALSE),J$2&amp;"-"&amp;Program!J161&amp;"/ ","")</f>
        <v/>
      </c>
      <c r="K160" s="9" t="str">
        <f>IF(IFERROR(SEARCH(Kişisel!$A$1,Program!K162),FALSE),K$2&amp;"-"&amp;Program!K161&amp;"/ ","")</f>
        <v/>
      </c>
      <c r="L160" s="9" t="str">
        <f>IF(IFERROR(SEARCH(Kişisel!$A$1,Program!L162),FALSE),L$2&amp;"-"&amp;Program!L161&amp;"/ ","")</f>
        <v/>
      </c>
      <c r="M160" s="9" t="str">
        <f>IF(IFERROR(SEARCH(Kişisel!$A$1,Program!M162),FALSE),M$2&amp;"-"&amp;Program!M161&amp;"/ ","")</f>
        <v/>
      </c>
      <c r="N160" s="9" t="str">
        <f>IF(IFERROR(SEARCH(Kişisel!$A$1,Program!N162),FALSE),N$2&amp;"-"&amp;Program!N161&amp;"/ ","")</f>
        <v/>
      </c>
      <c r="O160" s="9" t="str">
        <f>IF(IFERROR(SEARCH(Kişisel!$A$1,Program!O162),FALSE),O$2&amp;"-"&amp;Program!O161&amp;"/ ","")</f>
        <v/>
      </c>
      <c r="P160" s="9" t="str">
        <f>IF(IFERROR(SEARCH(Kişisel!$A$1,Program!P162),FALSE),P$2&amp;"-"&amp;Program!P161&amp;"/ ","")</f>
        <v/>
      </c>
      <c r="Q160" s="9" t="str">
        <f>IF(IFERROR(SEARCH(Kişisel!$A$1,Program!Q162),FALSE),Q$2&amp;"-"&amp;Program!Q161&amp;"/ ","")</f>
        <v/>
      </c>
      <c r="R160" s="9" t="str">
        <f>IF(IFERROR(SEARCH(Kişisel!$A$1,Program!R162),FALSE),R$2&amp;"-"&amp;Program!R161&amp;"/ ","")</f>
        <v/>
      </c>
      <c r="S160" s="9" t="str">
        <f>IF(IFERROR(SEARCH(Kişisel!$A$1,Program!S162),FALSE),S$2&amp;"-"&amp;Program!S161&amp;"/ ","")</f>
        <v/>
      </c>
      <c r="T160" s="9" t="str">
        <f>IF(IFERROR(SEARCH(Kişisel!$A$1,Program!T162),FALSE),T$2&amp;"-"&amp;Program!T161&amp;"/ ","")</f>
        <v/>
      </c>
      <c r="U160" s="9" t="str">
        <f>IF(IFERROR(SEARCH(Kişisel!$A$1,Program!U162),FALSE),U$2&amp;"-"&amp;Program!U161&amp;"/ ","")</f>
        <v/>
      </c>
      <c r="V160" s="9" t="str">
        <f>IF(IFERROR(SEARCH(Kişisel!$A$1,Program!V162),FALSE),V$2&amp;"-"&amp;Program!V161&amp;"/ ","")</f>
        <v/>
      </c>
      <c r="W160" s="9" t="str">
        <f>IF(IFERROR(SEARCH(Kişisel!$A$1,Program!W162),FALSE),W$2&amp;"-"&amp;Program!W161&amp;"/ ","")</f>
        <v/>
      </c>
      <c r="X160" s="9" t="str">
        <f>IF(IFERROR(SEARCH(Kişisel!$A$1,Program!X162),FALSE),X$2&amp;"-"&amp;Program!X161&amp;"/ ","")</f>
        <v/>
      </c>
      <c r="Y160" s="9" t="str">
        <f>IF(IFERROR(SEARCH(Kişisel!$A$1,Program!Y162),FALSE),Y$2&amp;"-"&amp;Program!Y161&amp;"/ ","")</f>
        <v/>
      </c>
      <c r="Z160" s="9" t="str">
        <f>IF(IFERROR(SEARCH(Kişisel!$A$1,Program!Z162),FALSE),Z$2&amp;"-"&amp;Program!Z161&amp;"/ ","")</f>
        <v/>
      </c>
      <c r="AA160" s="9" t="str">
        <f>IF(IFERROR(SEARCH(Kişisel!$A$1,Program!AA162),FALSE),AA$2&amp;"-"&amp;Program!AA161&amp;"/ ","")</f>
        <v/>
      </c>
      <c r="AB160" s="9" t="str">
        <f>IF(IFERROR(SEARCH(Kişisel!$A$1,Program!AB162),FALSE),AB$2&amp;"-"&amp;Program!AB161&amp;"/ ","")</f>
        <v/>
      </c>
      <c r="AC160" s="9" t="str">
        <f>IF(IFERROR(SEARCH(Kişisel!$A$1,Program!AC162),FALSE),AC$2&amp;"-"&amp;Program!AC161&amp;"/ ","")</f>
        <v/>
      </c>
      <c r="AD160" s="9" t="str">
        <f>IF(IFERROR(SEARCH(Kişisel!$A$1,Program!AD162),FALSE),AD$2&amp;"-"&amp;Program!AD161&amp;"/ ","")</f>
        <v/>
      </c>
      <c r="AE160" s="9" t="str">
        <f>IF(IFERROR(SEARCH(Kişisel!$A$1,Program!AE162),FALSE),AE$2&amp;"-"&amp;Program!AE161&amp;"/ ","")</f>
        <v/>
      </c>
      <c r="AF160" s="9" t="str">
        <f>IF(IFERROR(SEARCH(Kişisel!$A$1,Program!AF162),FALSE),AF$2&amp;"-"&amp;Program!AF161&amp;"/ ","")</f>
        <v/>
      </c>
      <c r="AG160" s="9" t="str">
        <f>IF(IFERROR(SEARCH(Kişisel!$A$1,Program!AG162),FALSE),AG$2&amp;"-"&amp;Program!AG161&amp;"/ ","")</f>
        <v/>
      </c>
      <c r="AH160" s="9" t="str">
        <f>IF(IFERROR(SEARCH(Kişisel!$A$1,Program!AH162),FALSE),AH$2&amp;"-"&amp;Program!AH161&amp;"/ ","")</f>
        <v/>
      </c>
      <c r="AI160" s="9" t="str">
        <f>IF(IFERROR(SEARCH(Kişisel!$A$1,Program!AI162),FALSE),AI$2&amp;"-"&amp;Program!AI161&amp;"/ ","")</f>
        <v/>
      </c>
      <c r="AJ160" s="9" t="str">
        <f>IF(IFERROR(SEARCH(Kişisel!$A$1,Program!AJ162),FALSE),AJ$2&amp;"-"&amp;Program!AJ161&amp;"/ ","")</f>
        <v/>
      </c>
      <c r="AK160" s="9" t="str">
        <f>IF(IFERROR(SEARCH(Kişisel!$A$1,Program!AK162),FALSE),AK$2&amp;"-"&amp;Program!AK161&amp;"/ ","")</f>
        <v/>
      </c>
      <c r="AL160" s="9" t="str">
        <f>IF(IFERROR(SEARCH(Kişisel!$A$1,Program!AL162),FALSE),AL$2&amp;"-"&amp;Program!AL161&amp;"/ ","")</f>
        <v/>
      </c>
      <c r="AM160" s="9" t="str">
        <f>IF(IFERROR(SEARCH(Kişisel!$A$1,Program!AM162),FALSE),AM$2&amp;"-"&amp;Program!AM161&amp;"/ ","")</f>
        <v/>
      </c>
      <c r="AN160" s="9" t="str">
        <f>IF(IFERROR(SEARCH(Kişisel!$A$1,Program!AN162),FALSE),AN$2&amp;"-"&amp;Program!AN161&amp;"/ ","")</f>
        <v/>
      </c>
      <c r="AO160" s="9" t="str">
        <f>IF(IFERROR(SEARCH(Kişisel!$A$1,Program!AO162),FALSE),AO$2&amp;"-"&amp;Program!AO161&amp;"/ ","")</f>
        <v/>
      </c>
      <c r="AP160" s="9" t="str">
        <f>IF(IFERROR(SEARCH(Kişisel!$A$1,Program!AP162),FALSE),AP$2&amp;"-"&amp;Program!AP161&amp;"/ ","")</f>
        <v/>
      </c>
      <c r="AQ160" s="9" t="str">
        <f>IF(IFERROR(SEARCH(Kişisel!$A$1,Program!AQ162),FALSE),AQ$2&amp;"-"&amp;Program!AQ161&amp;"/ ","")</f>
        <v/>
      </c>
      <c r="AR160" s="9" t="str">
        <f>IF(IFERROR(SEARCH(Kişisel!$A$1,Program!AR162),FALSE),AR$2&amp;"-"&amp;Program!AR161&amp;"/ ","")</f>
        <v/>
      </c>
      <c r="AS160" s="9" t="str">
        <f>IF(IFERROR(SEARCH(Kişisel!$A$1,Program!AS162),FALSE),AS$2&amp;"-"&amp;Program!AS161&amp;"/ ","")</f>
        <v/>
      </c>
      <c r="AT160" s="9" t="str">
        <f>IF(IFERROR(SEARCH(Kişisel!$A$1,Program!AT162),FALSE),AT$2&amp;"-"&amp;Program!AT161&amp;"/ ","")</f>
        <v/>
      </c>
      <c r="AU160" s="9" t="str">
        <f>IF(IFERROR(SEARCH(Kişisel!$A$1,Program!AU162),FALSE),AU$2&amp;"-"&amp;Program!AU161&amp;"/ ","")</f>
        <v/>
      </c>
      <c r="AV160" s="9" t="str">
        <f>IF(IFERROR(SEARCH(Kişisel!$A$1,Program!AV162),FALSE),AV$2&amp;"-"&amp;Program!AV161&amp;"/ ","")</f>
        <v/>
      </c>
      <c r="AW160" s="9" t="str">
        <f>IF(IFERROR(SEARCH(Kişisel!$A$1,Program!AW162),FALSE),AW$2&amp;"-"&amp;Program!AW161&amp;"/ ","")</f>
        <v/>
      </c>
      <c r="AX160" s="9" t="str">
        <f>IF(IFERROR(SEARCH(Kişisel!$A$1,Program!AX162),FALSE),AX$2&amp;"-"&amp;Program!AX161&amp;"/ ","")</f>
        <v/>
      </c>
      <c r="AY160" s="9" t="str">
        <f>IF(IFERROR(SEARCH(Kişisel!$A$1,Program!AY162),FALSE),AY$2&amp;"-"&amp;Program!AY161&amp;"/ ","")</f>
        <v/>
      </c>
      <c r="AZ160" s="9" t="str">
        <f>IF(IFERROR(SEARCH(Kişisel!$A$1,Program!AZ162),FALSE),AZ$2&amp;"-"&amp;Program!AZ161&amp;"/ ","")</f>
        <v/>
      </c>
      <c r="BA160" s="9" t="str">
        <f>IF(IFERROR(SEARCH(Kişisel!$A$1,Program!BA162),FALSE),BA$2&amp;"-"&amp;Program!BA161&amp;"/ ","")</f>
        <v/>
      </c>
      <c r="BB160" s="9" t="str">
        <f>IF(IFERROR(SEARCH(Kişisel!$A$1,Program!BB162),FALSE),BB$2&amp;"-"&amp;Program!BB161&amp;"/ ","")</f>
        <v/>
      </c>
      <c r="BC160" s="9" t="str">
        <f>IF(IFERROR(SEARCH(Kişisel!$A$1,Program!BC162),FALSE),BC$2&amp;"-"&amp;Program!BC161&amp;"/ ","")</f>
        <v/>
      </c>
      <c r="BD160" s="9" t="str">
        <f>IF(IFERROR(SEARCH(Kişisel!$A$1,Program!BD162),FALSE),BD$2&amp;"-"&amp;Program!BD161&amp;"/ ","")</f>
        <v/>
      </c>
      <c r="BE160" s="9" t="str">
        <f>IF(IFERROR(SEARCH(Kişisel!$A$1,Program!BE162),FALSE),BE$2&amp;"-"&amp;Program!BE161&amp;"/ ","")</f>
        <v/>
      </c>
      <c r="BF160" t="str">
        <f t="shared" ref="BF160" si="236">CONCATENATE(D160,D162,E160,E162,F160,F162,G160,G162,H160,H162,I160,I162,J160,J162,K160,K162,L160,L162,M160,M162,N160,N162,O160,O162,P160,P162,Q160,Q162,R160,R162,S160,S162,T160,T162,U160,U162,V160,V162,W160,W162,X160,X162,Y160,Y162,Z160,Z162,AA160,AA162,AB160,AB162,AC160,AC162,AD160,AD162,AE160,AE162,AF160,AF162,AG160,AG162,AH160,AH162,AI160,AI162,AJ160,AJ162,AK160,AK162,AL160,AL162,AM160,AM162,AN160,AN162,AO160,AO162,AP160,AP162,AQ160,AQ162)</f>
        <v/>
      </c>
      <c r="BG160" t="str">
        <f t="shared" si="234"/>
        <v/>
      </c>
    </row>
    <row r="161" spans="1:59">
      <c r="A161" s="394"/>
      <c r="B161" s="5"/>
      <c r="C161" s="6" t="str">
        <f t="shared" si="235"/>
        <v/>
      </c>
      <c r="D161" t="str">
        <f>IF(AND(Program!D161&lt;&gt;"",OR(Kişisel!$C$1=Program!D163,AND(Program!D163="",Program!D$3=Kişisel!$C$1))),CONCATENATE(D$2,"-",Program!D161," "),"")</f>
        <v/>
      </c>
      <c r="E161" t="str">
        <f>IF(AND(Program!E161&lt;&gt;"",OR(Kişisel!$C$1=Program!E163,AND(Program!E163="",Program!E$3=Kişisel!$C$1))),CONCATENATE(E$2,"-",Program!E161," "),"")</f>
        <v/>
      </c>
      <c r="F161" t="str">
        <f>IF(AND(Program!F161&lt;&gt;"",OR(Kişisel!$C$1=Program!F163,AND(Program!F163="",Program!F$3=Kişisel!$C$1))),CONCATENATE(F$2,"-",Program!F161," "),"")</f>
        <v/>
      </c>
      <c r="G161" t="str">
        <f>IF(AND(Program!G161&lt;&gt;"",OR(Kişisel!$C$1=Program!G163,AND(Program!G163="",Program!G$3=Kişisel!$C$1))),CONCATENATE(G$2,"-",Program!G161," "),"")</f>
        <v/>
      </c>
      <c r="H161" t="str">
        <f>IF(AND(Program!H161&lt;&gt;"",OR(Kişisel!$C$1=Program!H163,AND(Program!H163="",Program!H$3=Kişisel!$C$1))),CONCATENATE(H$2,"-",Program!H161," "),"")</f>
        <v/>
      </c>
      <c r="I161" t="str">
        <f>IF(AND(Program!I161&lt;&gt;"",OR(Kişisel!$C$1=Program!I163,AND(Program!I163="",Program!I$3=Kişisel!$C$1))),CONCATENATE(I$2,"-",Program!I161," "),"")</f>
        <v/>
      </c>
      <c r="J161" t="str">
        <f>IF(AND(Program!J161&lt;&gt;"",OR(Kişisel!$C$1=Program!J163,AND(Program!J163="",Program!J$3=Kişisel!$C$1))),CONCATENATE(J$2,"-",Program!J161," "),"")</f>
        <v/>
      </c>
      <c r="K161" t="str">
        <f>IF(AND(Program!K161&lt;&gt;"",OR(Kişisel!$C$1=Program!K163,AND(Program!K163="",Program!K$3=Kişisel!$C$1))),CONCATENATE(K$2,"-",Program!K161," "),"")</f>
        <v/>
      </c>
      <c r="L161" t="str">
        <f>IF(AND(Program!L161&lt;&gt;"",OR(Kişisel!$C$1=Program!L163,AND(Program!L163="",Program!L$3=Kişisel!$C$1))),CONCATENATE(L$2,"-",Program!L161," "),"")</f>
        <v/>
      </c>
      <c r="M161" t="str">
        <f>IF(AND(Program!M161&lt;&gt;"",OR(Kişisel!$C$1=Program!M163,AND(Program!M163="",Program!M$3=Kişisel!$C$1))),CONCATENATE(M$2,"-",Program!M161," "),"")</f>
        <v/>
      </c>
      <c r="N161" t="str">
        <f>IF(AND(Program!N161&lt;&gt;"",OR(Kişisel!$C$1=Program!N163,AND(Program!N163="",Program!N$3=Kişisel!$C$1))),CONCATENATE(N$2,"-",Program!N161," "),"")</f>
        <v/>
      </c>
      <c r="O161" t="str">
        <f>IF(AND(Program!O161&lt;&gt;"",OR(Kişisel!$C$1=Program!O163,AND(Program!O163="",Program!O$3=Kişisel!$C$1))),CONCATENATE(O$2,"-",Program!O161," "),"")</f>
        <v/>
      </c>
      <c r="P161" t="str">
        <f>IF(AND(Program!P161&lt;&gt;"",OR(Kişisel!$C$1=Program!P163,AND(Program!P163="",Program!P$3=Kişisel!$C$1))),CONCATENATE(P$2,"-",Program!P161," "),"")</f>
        <v/>
      </c>
      <c r="Q161" t="str">
        <f>IF(AND(Program!Q161&lt;&gt;"",OR(Kişisel!$C$1=Program!Q163,AND(Program!Q163="",Program!Q$3=Kişisel!$C$1))),CONCATENATE(Q$2,"-",Program!Q161," "),"")</f>
        <v/>
      </c>
      <c r="R161" t="str">
        <f>IF(AND(Program!R161&lt;&gt;"",OR(Kişisel!$C$1=Program!R163,AND(Program!R163="",Program!R$3=Kişisel!$C$1))),CONCATENATE(R$2,"-",Program!R161," "),"")</f>
        <v/>
      </c>
      <c r="S161" t="str">
        <f>IF(AND(Program!S161&lt;&gt;"",OR(Kişisel!$C$1=Program!S163,AND(Program!S163="",Program!S$3=Kişisel!$C$1))),CONCATENATE(S$2,"-",Program!S161," "),"")</f>
        <v/>
      </c>
      <c r="T161" t="str">
        <f>IF(AND(Program!T161&lt;&gt;"",OR(Kişisel!$C$1=Program!T163,AND(Program!T163="",Program!T$3=Kişisel!$C$1))),CONCATENATE(T$2,"-",Program!T161," "),"")</f>
        <v/>
      </c>
      <c r="U161" t="str">
        <f>IF(AND(Program!U161&lt;&gt;"",OR(Kişisel!$C$1=Program!U163,AND(Program!U163="",Program!U$3=Kişisel!$C$1))),CONCATENATE(U$2,"-",Program!U161," "),"")</f>
        <v/>
      </c>
      <c r="V161" t="str">
        <f>IF(AND(Program!V161&lt;&gt;"",OR(Kişisel!$C$1=Program!V163,AND(Program!V163="",Program!V$3=Kişisel!$C$1))),CONCATENATE(V$2,"-",Program!V161," "),"")</f>
        <v/>
      </c>
      <c r="W161" t="str">
        <f>IF(AND(Program!W161&lt;&gt;"",OR(Kişisel!$C$1=Program!W163,AND(Program!W163="",Program!W$3=Kişisel!$C$1))),CONCATENATE(W$2,"-",Program!W161," "),"")</f>
        <v/>
      </c>
      <c r="X161" t="str">
        <f>IF(AND(Program!X161&lt;&gt;"",OR(Kişisel!$C$1=Program!X163,AND(Program!X163="",Program!X$3=Kişisel!$C$1))),CONCATENATE(X$2,"-",Program!X161," "),"")</f>
        <v/>
      </c>
      <c r="Y161" t="str">
        <f>IF(AND(Program!Y161&lt;&gt;"",OR(Kişisel!$C$1=Program!Y163,AND(Program!Y163="",Program!Y$3=Kişisel!$C$1))),CONCATENATE(Y$2,"-",Program!Y161," "),"")</f>
        <v/>
      </c>
      <c r="Z161" t="str">
        <f>IF(AND(Program!Z161&lt;&gt;"",OR(Kişisel!$C$1=Program!Z163,AND(Program!Z163="",Program!Z$3=Kişisel!$C$1))),CONCATENATE(Z$2,"-",Program!Z161," "),"")</f>
        <v/>
      </c>
      <c r="AA161" t="str">
        <f>IF(AND(Program!AA161&lt;&gt;"",OR(Kişisel!$C$1=Program!AA163,AND(Program!AA163="",Program!AA$3=Kişisel!$C$1))),CONCATENATE(AA$2,"-",Program!AA161," "),"")</f>
        <v/>
      </c>
      <c r="AB161" t="str">
        <f>IF(AND(Program!AB161&lt;&gt;"",OR(Kişisel!$C$1=Program!AB163,AND(Program!AB163="",Program!AB$3=Kişisel!$C$1))),CONCATENATE(AB$2,"-",Program!AB161," "),"")</f>
        <v/>
      </c>
      <c r="AC161" t="str">
        <f>IF(AND(Program!AC161&lt;&gt;"",OR(Kişisel!$C$1=Program!AC163,AND(Program!AC163="",Program!AC$3=Kişisel!$C$1))),CONCATENATE(AC$2,"-",Program!AC161," "),"")</f>
        <v/>
      </c>
      <c r="AD161" t="str">
        <f>IF(AND(Program!AD161&lt;&gt;"",OR(Kişisel!$C$1=Program!AD163,AND(Program!AD163="",Program!AD$3=Kişisel!$C$1))),CONCATENATE(AD$2,"-",Program!AD161," "),"")</f>
        <v/>
      </c>
      <c r="AE161" t="str">
        <f>IF(AND(Program!AE161&lt;&gt;"",OR(Kişisel!$C$1=Program!AE163,AND(Program!AE163="",Program!AE$3=Kişisel!$C$1))),CONCATENATE(AE$2,"-",Program!AE161," "),"")</f>
        <v/>
      </c>
      <c r="AF161" t="str">
        <f>IF(AND(Program!AF161&lt;&gt;"",OR(Kişisel!$C$1=Program!AF163,AND(Program!AF163="",Program!AF$3=Kişisel!$C$1))),CONCATENATE(AF$2,"-",Program!AF161," "),"")</f>
        <v/>
      </c>
      <c r="AG161" t="str">
        <f>IF(AND(Program!AG161&lt;&gt;"",OR(Kişisel!$C$1=Program!AG163,AND(Program!AG163="",Program!AG$3=Kişisel!$C$1))),CONCATENATE(AG$2,"-",Program!AG161," "),"")</f>
        <v/>
      </c>
      <c r="AH161" t="str">
        <f>IF(AND(Program!AH161&lt;&gt;"",OR(Kişisel!$C$1=Program!AH163,AND(Program!AH163="",Program!AH$3=Kişisel!$C$1))),CONCATENATE(AH$2,"-",Program!AH161," "),"")</f>
        <v/>
      </c>
      <c r="AI161" t="str">
        <f>IF(AND(Program!AI161&lt;&gt;"",OR(Kişisel!$C$1=Program!AI163,AND(Program!AI163="",Program!AI$3=Kişisel!$C$1))),CONCATENATE(AI$2,"-",Program!AI161," "),"")</f>
        <v/>
      </c>
      <c r="AJ161" t="str">
        <f>IF(AND(Program!AJ161&lt;&gt;"",OR(Kişisel!$C$1=Program!AJ163,AND(Program!AJ163="",Program!AJ$3=Kişisel!$C$1))),CONCATENATE(AJ$2,"-",Program!AJ161," "),"")</f>
        <v/>
      </c>
      <c r="AK161" t="str">
        <f>IF(AND(Program!AK161&lt;&gt;"",OR(Kişisel!$C$1=Program!AK163,AND(Program!AK163="",Program!AK$3=Kişisel!$C$1))),CONCATENATE(AK$2,"-",Program!AK161," "),"")</f>
        <v/>
      </c>
      <c r="AL161" t="str">
        <f>IF(AND(Program!AL161&lt;&gt;"",OR(Kişisel!$C$1=Program!AL163,AND(Program!AL163="",Program!AL$3=Kişisel!$C$1))),CONCATENATE(AL$2,"-",Program!AL161," "),"")</f>
        <v/>
      </c>
      <c r="AM161" t="str">
        <f>IF(AND(Program!AM161&lt;&gt;"",OR(Kişisel!$C$1=Program!AM163,AND(Program!AM163="",Program!AM$3=Kişisel!$C$1))),CONCATENATE(AM$2,"-",Program!AM161," "),"")</f>
        <v/>
      </c>
      <c r="AN161" t="str">
        <f>IF(AND(Program!AN161&lt;&gt;"",OR(Kişisel!$C$1=Program!AN163,AND(Program!AN163="",Program!AN$3=Kişisel!$C$1))),CONCATENATE(AN$2,"-",Program!AN161," "),"")</f>
        <v/>
      </c>
      <c r="AO161" t="str">
        <f>IF(AND(Program!AO161&lt;&gt;"",OR(Kişisel!$C$1=Program!AO163,AND(Program!AO163="",Program!AO$3=Kişisel!$C$1))),CONCATENATE(AO$2,"-",Program!AO161," "),"")</f>
        <v/>
      </c>
      <c r="AP161" t="str">
        <f>IF(AND(Program!AP161&lt;&gt;"",OR(Kişisel!$C$1=Program!AP163,AND(Program!AP163="",Program!AP$3=Kişisel!$C$1))),CONCATENATE(AP$2,"-",Program!AP161," "),"")</f>
        <v/>
      </c>
      <c r="AQ161" t="str">
        <f>IF(AND(Program!AQ161&lt;&gt;"",OR(Kişisel!$C$1=Program!AQ163,AND(Program!AQ163="",Program!AQ$3=Kişisel!$C$1))),CONCATENATE(AQ$2,"-",Program!AQ161," "),"")</f>
        <v/>
      </c>
      <c r="AR161" t="str">
        <f>IF(AND(Program!AR161&lt;&gt;"",OR(Kişisel!$C$1=Program!AR163,AND(Program!AR163="",Program!AR$3=Kişisel!$C$1))),CONCATENATE(AR$2,"-",Program!AR161," "),"")</f>
        <v/>
      </c>
      <c r="AS161" t="str">
        <f>IF(AND(Program!AS161&lt;&gt;"",OR(Kişisel!$C$1=Program!AS163,AND(Program!AS163="",Program!AS$3=Kişisel!$C$1))),CONCATENATE(AS$2,"-",Program!AS161," "),"")</f>
        <v/>
      </c>
      <c r="AT161" t="str">
        <f>IF(AND(Program!AT161&lt;&gt;"",OR(Kişisel!$C$1=Program!AT163,AND(Program!AT163="",Program!AT$3=Kişisel!$C$1))),CONCATENATE(AT$2,"-",Program!AT161," "),"")</f>
        <v/>
      </c>
      <c r="AU161" t="str">
        <f>IF(AND(Program!AU161&lt;&gt;"",OR(Kişisel!$C$1=Program!AU163,AND(Program!AU163="",Program!AU$3=Kişisel!$C$1))),CONCATENATE(AU$2,"-",Program!AU161," "),"")</f>
        <v/>
      </c>
      <c r="AV161" t="str">
        <f>IF(AND(Program!AV161&lt;&gt;"",OR(Kişisel!$C$1=Program!AV163,AND(Program!AV163="",Program!AV$3=Kişisel!$C$1))),CONCATENATE(AV$2,"-",Program!AV161," "),"")</f>
        <v/>
      </c>
      <c r="AW161" t="str">
        <f>IF(AND(Program!AW161&lt;&gt;"",OR(Kişisel!$C$1=Program!AW163,AND(Program!AW163="",Program!AW$3=Kişisel!$C$1))),CONCATENATE(AW$2,"-",Program!AW161," "),"")</f>
        <v/>
      </c>
      <c r="AX161" t="str">
        <f>IF(AND(Program!AX161&lt;&gt;"",OR(Kişisel!$C$1=Program!AX163,AND(Program!AX163="",Program!AX$3=Kişisel!$C$1))),CONCATENATE(AX$2,"-",Program!AX161," "),"")</f>
        <v/>
      </c>
      <c r="AY161" t="str">
        <f>IF(AND(Program!AY161&lt;&gt;"",OR(Kişisel!$C$1=Program!AY163,AND(Program!AY163="",Program!AY$3=Kişisel!$C$1))),CONCATENATE(AY$2,"-",Program!AY161," "),"")</f>
        <v/>
      </c>
      <c r="AZ161" t="str">
        <f>IF(AND(Program!AZ161&lt;&gt;"",OR(Kişisel!$C$1=Program!AZ163,AND(Program!AZ163="",Program!AZ$3=Kişisel!$C$1))),CONCATENATE(AZ$2,"-",Program!AZ161," "),"")</f>
        <v/>
      </c>
      <c r="BA161" t="str">
        <f>IF(AND(Program!BA161&lt;&gt;"",OR(Kişisel!$C$1=Program!BA163,AND(Program!BA163="",Program!BA$3=Kişisel!$C$1))),CONCATENATE(BA$2,"-",Program!BA161," "),"")</f>
        <v/>
      </c>
      <c r="BB161" t="str">
        <f>IF(AND(Program!BB161&lt;&gt;"",OR(Kişisel!$C$1=Program!BB163,AND(Program!BB163="",Program!BB$3=Kişisel!$C$1))),CONCATENATE(BB$2,"-",Program!BB161," "),"")</f>
        <v/>
      </c>
      <c r="BC161" t="str">
        <f>IF(AND(Program!BC161&lt;&gt;"",OR(Kişisel!$C$1=Program!BC163,AND(Program!BC163="",Program!BC$3=Kişisel!$C$1))),CONCATENATE(BC$2,"-",Program!BC161," "),"")</f>
        <v/>
      </c>
      <c r="BD161" t="str">
        <f>IF(AND(Program!BD161&lt;&gt;"",OR(Kişisel!$C$1=Program!BD163,AND(Program!BD163="",Program!BD$3=Kişisel!$C$1))),CONCATENATE(BD$2,"-",Program!BD161," "),"")</f>
        <v/>
      </c>
      <c r="BE161" t="str">
        <f>IF(AND(Program!BE161&lt;&gt;"",OR(Kişisel!$C$1=Program!BE163,AND(Program!BE163="",Program!BE$3=Kişisel!$C$1))),CONCATENATE(BE$2,"-",Program!BE161," "),"")</f>
        <v/>
      </c>
      <c r="BF161" t="str">
        <f t="shared" ref="BF161" si="237">CONCATENATE(D161,E161,F161,G161,H161,I161,J161,K161,L161,M161,N161,O161,P161,Q161,R161,S161,T161,U161,V161,W161,X161,Y161,Z161,AA161,AB161,AC161,AD161,AE161,AF161,AG161,AH161,AI161,AJ161,AK161,AL161,AM161,AN161,AO161,AP161,AQ161,)</f>
        <v/>
      </c>
      <c r="BG161" t="str">
        <f t="shared" ref="BG161" si="238">CONCATENATE(AR161,AS161,AT161,AU161,AV161,AW161,AX161,AY161,AZ161,BA161,BB161,BC161,BD161,BE161,)</f>
        <v/>
      </c>
    </row>
    <row r="162" spans="1:59">
      <c r="A162" s="394"/>
      <c r="B162" s="5"/>
      <c r="D162" s="29" t="str">
        <f>IF(D160&lt;&gt;"",IF(Program!D163&lt;&gt;"","("&amp;Program!D163&amp;")","("&amp;Program!D$3&amp;")"),"")</f>
        <v/>
      </c>
      <c r="E162" s="29" t="str">
        <f>IF(E160&lt;&gt;"",IF(Program!E163&lt;&gt;"","("&amp;Program!E163&amp;")","("&amp;Program!E$3&amp;")"),"")</f>
        <v/>
      </c>
      <c r="F162" s="29" t="str">
        <f>IF(F160&lt;&gt;"",IF(Program!F163&lt;&gt;"","("&amp;Program!F163&amp;")","("&amp;Program!F$3&amp;")"),"")</f>
        <v/>
      </c>
      <c r="G162" s="29" t="str">
        <f>IF(G160&lt;&gt;"",IF(Program!G163&lt;&gt;"","("&amp;Program!G163&amp;")","("&amp;Program!G$3&amp;")"),"")</f>
        <v/>
      </c>
      <c r="H162" s="29" t="str">
        <f>IF(H160&lt;&gt;"",IF(Program!H163&lt;&gt;"","("&amp;Program!H163&amp;")","("&amp;Program!H$3&amp;")"),"")</f>
        <v/>
      </c>
      <c r="I162" s="29" t="str">
        <f>IF(I160&lt;&gt;"",IF(Program!I163&lt;&gt;"","("&amp;Program!I163&amp;")","("&amp;Program!I$3&amp;")"),"")</f>
        <v/>
      </c>
      <c r="J162" s="29" t="str">
        <f>IF(J160&lt;&gt;"",IF(Program!J163&lt;&gt;"","("&amp;Program!J163&amp;")","("&amp;Program!J$3&amp;")"),"")</f>
        <v/>
      </c>
      <c r="K162" s="29" t="str">
        <f>IF(K160&lt;&gt;"",IF(Program!K163&lt;&gt;"","("&amp;Program!K163&amp;")","("&amp;Program!K$3&amp;")"),"")</f>
        <v/>
      </c>
      <c r="L162" s="29" t="str">
        <f>IF(L160&lt;&gt;"",IF(Program!L163&lt;&gt;"","("&amp;Program!L163&amp;")","("&amp;Program!L$3&amp;")"),"")</f>
        <v/>
      </c>
      <c r="M162" s="29" t="str">
        <f>IF(M160&lt;&gt;"",IF(Program!M163&lt;&gt;"","("&amp;Program!M163&amp;")","("&amp;Program!M$3&amp;")"),"")</f>
        <v/>
      </c>
      <c r="N162" s="29" t="str">
        <f>IF(N160&lt;&gt;"",IF(Program!N163&lt;&gt;"","("&amp;Program!N163&amp;")","("&amp;Program!N$3&amp;")"),"")</f>
        <v/>
      </c>
      <c r="O162" s="29" t="str">
        <f>IF(O160&lt;&gt;"",IF(Program!O163&lt;&gt;"","("&amp;Program!O163&amp;")","("&amp;Program!O$3&amp;")"),"")</f>
        <v/>
      </c>
      <c r="P162" s="29" t="str">
        <f>IF(P160&lt;&gt;"",IF(Program!P163&lt;&gt;"","("&amp;Program!P163&amp;")","("&amp;Program!P$3&amp;")"),"")</f>
        <v/>
      </c>
      <c r="Q162" s="29" t="str">
        <f>IF(Q160&lt;&gt;"",IF(Program!Q163&lt;&gt;"","("&amp;Program!Q163&amp;")","("&amp;Program!Q$3&amp;")"),"")</f>
        <v/>
      </c>
      <c r="R162" s="29" t="str">
        <f>IF(R160&lt;&gt;"",IF(Program!R163&lt;&gt;"","("&amp;Program!R163&amp;")","("&amp;Program!R$3&amp;")"),"")</f>
        <v/>
      </c>
      <c r="S162" s="29" t="str">
        <f>IF(S160&lt;&gt;"",IF(Program!S163&lt;&gt;"","("&amp;Program!S163&amp;")","("&amp;Program!S$3&amp;")"),"")</f>
        <v/>
      </c>
      <c r="T162" s="29" t="str">
        <f>IF(T160&lt;&gt;"",IF(Program!T163&lt;&gt;"","("&amp;Program!T163&amp;")","("&amp;Program!T$3&amp;")"),"")</f>
        <v/>
      </c>
      <c r="U162" s="29" t="str">
        <f>IF(U160&lt;&gt;"",IF(Program!U163&lt;&gt;"","("&amp;Program!U163&amp;")","("&amp;Program!U$3&amp;")"),"")</f>
        <v/>
      </c>
      <c r="V162" s="29" t="str">
        <f>IF(V160&lt;&gt;"",IF(Program!V163&lt;&gt;"","("&amp;Program!V163&amp;")","("&amp;Program!V$3&amp;")"),"")</f>
        <v/>
      </c>
      <c r="W162" s="29" t="str">
        <f>IF(W160&lt;&gt;"",IF(Program!W163&lt;&gt;"","("&amp;Program!W163&amp;")","("&amp;Program!W$3&amp;")"),"")</f>
        <v/>
      </c>
      <c r="X162" s="29" t="str">
        <f>IF(X160&lt;&gt;"",IF(Program!X163&lt;&gt;"","("&amp;Program!X163&amp;")","("&amp;Program!X$3&amp;")"),"")</f>
        <v/>
      </c>
      <c r="Y162" s="29" t="str">
        <f>IF(Y160&lt;&gt;"",IF(Program!Y163&lt;&gt;"","("&amp;Program!Y163&amp;")","("&amp;Program!Y$3&amp;")"),"")</f>
        <v/>
      </c>
      <c r="Z162" s="29" t="str">
        <f>IF(Z160&lt;&gt;"",IF(Program!Z163&lt;&gt;"","("&amp;Program!Z163&amp;")","("&amp;Program!Z$3&amp;")"),"")</f>
        <v/>
      </c>
      <c r="AA162" s="29" t="str">
        <f>IF(AA160&lt;&gt;"",IF(Program!AA163&lt;&gt;"","("&amp;Program!AA163&amp;")","("&amp;Program!AA$3&amp;")"),"")</f>
        <v/>
      </c>
      <c r="AB162" s="29" t="str">
        <f>IF(AB160&lt;&gt;"",IF(Program!AB163&lt;&gt;"","("&amp;Program!AB163&amp;")","("&amp;Program!AB$3&amp;")"),"")</f>
        <v/>
      </c>
      <c r="AC162" s="29" t="str">
        <f>IF(AC160&lt;&gt;"",IF(Program!AC163&lt;&gt;"","("&amp;Program!AC163&amp;")","("&amp;Program!AC$3&amp;")"),"")</f>
        <v/>
      </c>
      <c r="AD162" s="29" t="str">
        <f>IF(AD160&lt;&gt;"",IF(Program!AD163&lt;&gt;"","("&amp;Program!AD163&amp;")","("&amp;Program!AD$3&amp;")"),"")</f>
        <v/>
      </c>
      <c r="AE162" s="29" t="str">
        <f>IF(AE160&lt;&gt;"",IF(Program!AE163&lt;&gt;"","("&amp;Program!AE163&amp;")","("&amp;Program!AE$3&amp;")"),"")</f>
        <v/>
      </c>
      <c r="AF162" s="29" t="str">
        <f>IF(AF160&lt;&gt;"",IF(Program!AF163&lt;&gt;"","("&amp;Program!AF163&amp;")","("&amp;Program!AF$3&amp;")"),"")</f>
        <v/>
      </c>
      <c r="AG162" s="29" t="str">
        <f>IF(AG160&lt;&gt;"",IF(Program!AG163&lt;&gt;"","("&amp;Program!AG163&amp;")","("&amp;Program!AG$3&amp;")"),"")</f>
        <v/>
      </c>
      <c r="AH162" s="29" t="str">
        <f>IF(AH160&lt;&gt;"",IF(Program!AH163&lt;&gt;"","("&amp;Program!AH163&amp;")","("&amp;Program!AH$3&amp;")"),"")</f>
        <v/>
      </c>
      <c r="AI162" s="29" t="str">
        <f>IF(AI160&lt;&gt;"",IF(Program!AI163&lt;&gt;"","("&amp;Program!AI163&amp;")","("&amp;Program!AI$3&amp;")"),"")</f>
        <v/>
      </c>
      <c r="AJ162" s="29" t="str">
        <f>IF(AJ160&lt;&gt;"",IF(Program!AJ163&lt;&gt;"","("&amp;Program!AJ163&amp;")","("&amp;Program!AJ$3&amp;")"),"")</f>
        <v/>
      </c>
      <c r="AK162" s="29" t="str">
        <f>IF(AK160&lt;&gt;"",IF(Program!AK163&lt;&gt;"","("&amp;Program!AK163&amp;")","("&amp;Program!AK$3&amp;")"),"")</f>
        <v/>
      </c>
      <c r="AL162" s="29" t="str">
        <f>IF(AL160&lt;&gt;"",IF(Program!AL163&lt;&gt;"","("&amp;Program!AL163&amp;")","("&amp;Program!AL$3&amp;")"),"")</f>
        <v/>
      </c>
      <c r="AM162" s="29" t="str">
        <f>IF(AM160&lt;&gt;"",IF(Program!AM163&lt;&gt;"","("&amp;Program!AM163&amp;")","("&amp;Program!AM$3&amp;")"),"")</f>
        <v/>
      </c>
      <c r="AN162" s="29" t="str">
        <f>IF(AN160&lt;&gt;"",IF(Program!AN163&lt;&gt;"","("&amp;Program!AN163&amp;")","("&amp;Program!AN$3&amp;")"),"")</f>
        <v/>
      </c>
      <c r="AO162" s="29" t="str">
        <f>IF(AO160&lt;&gt;"",IF(Program!AO163&lt;&gt;"","("&amp;Program!AO163&amp;")","("&amp;Program!AO$3&amp;")"),"")</f>
        <v/>
      </c>
      <c r="AP162" s="29" t="str">
        <f>IF(AP160&lt;&gt;"",IF(Program!AP163&lt;&gt;"","("&amp;Program!AP163&amp;")","("&amp;Program!AP$3&amp;")"),"")</f>
        <v/>
      </c>
      <c r="AQ162" s="29" t="str">
        <f>IF(AQ160&lt;&gt;"",IF(Program!AQ163&lt;&gt;"","("&amp;Program!AQ163&amp;")","("&amp;Program!AQ$3&amp;")"),"")</f>
        <v/>
      </c>
      <c r="AR162" s="29" t="str">
        <f>IF(AR160&lt;&gt;"",IF(Program!AR163&lt;&gt;"","("&amp;Program!AR163&amp;")","("&amp;Program!AR$3&amp;")"),"")</f>
        <v/>
      </c>
      <c r="AS162" s="29" t="str">
        <f>IF(AS160&lt;&gt;"",IF(Program!AS163&lt;&gt;"","("&amp;Program!AS163&amp;")","("&amp;Program!AS$3&amp;")"),"")</f>
        <v/>
      </c>
      <c r="AT162" s="29" t="str">
        <f>IF(AT160&lt;&gt;"",IF(Program!AT163&lt;&gt;"","("&amp;Program!AT163&amp;")","("&amp;Program!AT$3&amp;")"),"")</f>
        <v/>
      </c>
      <c r="AU162" s="29" t="str">
        <f>IF(AU160&lt;&gt;"",IF(Program!AU163&lt;&gt;"","("&amp;Program!AU163&amp;")","("&amp;Program!AU$3&amp;")"),"")</f>
        <v/>
      </c>
      <c r="AV162" s="29" t="str">
        <f>IF(AV160&lt;&gt;"",IF(Program!AV163&lt;&gt;"","("&amp;Program!AV163&amp;")","("&amp;Program!AV$3&amp;")"),"")</f>
        <v/>
      </c>
      <c r="AW162" s="29" t="str">
        <f>IF(AW160&lt;&gt;"",IF(Program!AW163&lt;&gt;"","("&amp;Program!AW163&amp;")","("&amp;Program!AW$3&amp;")"),"")</f>
        <v/>
      </c>
      <c r="AX162" s="29" t="str">
        <f>IF(AX160&lt;&gt;"",IF(Program!AX163&lt;&gt;"","("&amp;Program!AX163&amp;")","("&amp;Program!AX$3&amp;")"),"")</f>
        <v/>
      </c>
      <c r="AY162" s="29" t="str">
        <f>IF(AY160&lt;&gt;"",IF(Program!AY163&lt;&gt;"","("&amp;Program!AY163&amp;")","("&amp;Program!AY$3&amp;")"),"")</f>
        <v/>
      </c>
      <c r="AZ162" s="29" t="str">
        <f>IF(AZ160&lt;&gt;"",IF(Program!AZ163&lt;&gt;"","("&amp;Program!AZ163&amp;")","("&amp;Program!AZ$3&amp;")"),"")</f>
        <v/>
      </c>
      <c r="BA162" s="29" t="str">
        <f>IF(BA160&lt;&gt;"",IF(Program!BA163&lt;&gt;"","("&amp;Program!BA163&amp;")","("&amp;Program!BA$3&amp;")"),"")</f>
        <v/>
      </c>
      <c r="BB162" s="29" t="str">
        <f>IF(BB160&lt;&gt;"",IF(Program!BB163&lt;&gt;"","("&amp;Program!BB163&amp;")","("&amp;Program!BB$3&amp;")"),"")</f>
        <v/>
      </c>
      <c r="BC162" s="29" t="str">
        <f>IF(BC160&lt;&gt;"",IF(Program!BC163&lt;&gt;"","("&amp;Program!BC163&amp;")","("&amp;Program!BC$3&amp;")"),"")</f>
        <v/>
      </c>
      <c r="BD162" s="29" t="str">
        <f>IF(BD160&lt;&gt;"",IF(Program!BD163&lt;&gt;"","("&amp;Program!BD163&amp;")","("&amp;Program!BD$3&amp;")"),"")</f>
        <v/>
      </c>
      <c r="BE162" s="29" t="str">
        <f>IF(BE160&lt;&gt;"",IF(Program!BE163&lt;&gt;"","("&amp;Program!BE163&amp;")","("&amp;Program!BE$3&amp;")"),"")</f>
        <v/>
      </c>
      <c r="BG162" t="str">
        <f t="shared" ref="BG162:BG163" si="239">CONCATENATE(AR162,AR164,AS162,AS164,AT162,AT164,AU162,AU164,AV162,AV164,AW162,AW164,AX162,AX164,AY162,AY164,AZ162,AZ164,BA162,BA164,BB162,BB164,BC162,BC164,BD162,BD164,BE162,BE164)</f>
        <v/>
      </c>
    </row>
    <row r="163" spans="1:59">
      <c r="A163" s="394"/>
      <c r="B163" s="5">
        <v>0.79166666666666696</v>
      </c>
      <c r="C163" s="6" t="str">
        <f t="shared" ref="C163:C207" si="240">CONCATENATE(BF163,BG163)</f>
        <v/>
      </c>
      <c r="D163" s="9" t="str">
        <f>IF(IFERROR(SEARCH(Kişisel!$A$1,Program!D165),FALSE),D$2&amp;"-"&amp;Program!D164&amp;"/ ","")</f>
        <v/>
      </c>
      <c r="E163" s="9" t="str">
        <f>IF(IFERROR(SEARCH(Kişisel!$A$1,Program!E165),FALSE),E$2&amp;"-"&amp;Program!E164&amp;"/ ","")</f>
        <v/>
      </c>
      <c r="F163" s="9" t="str">
        <f>IF(IFERROR(SEARCH(Kişisel!$A$1,Program!F165),FALSE),F$2&amp;"-"&amp;Program!F164&amp;"/ ","")</f>
        <v/>
      </c>
      <c r="G163" s="9" t="str">
        <f>IF(IFERROR(SEARCH(Kişisel!$A$1,Program!G165),FALSE),G$2&amp;"-"&amp;Program!G164&amp;"/ ","")</f>
        <v/>
      </c>
      <c r="H163" s="9" t="str">
        <f>IF(IFERROR(SEARCH(Kişisel!$A$1,Program!H165),FALSE),H$2&amp;"-"&amp;Program!H164&amp;"/ ","")</f>
        <v/>
      </c>
      <c r="I163" s="9" t="str">
        <f>IF(IFERROR(SEARCH(Kişisel!$A$1,Program!I165),FALSE),I$2&amp;"-"&amp;Program!I164&amp;"/ ","")</f>
        <v/>
      </c>
      <c r="J163" s="9" t="str">
        <f>IF(IFERROR(SEARCH(Kişisel!$A$1,Program!J165),FALSE),J$2&amp;"-"&amp;Program!J164&amp;"/ ","")</f>
        <v/>
      </c>
      <c r="K163" s="9" t="str">
        <f>IF(IFERROR(SEARCH(Kişisel!$A$1,Program!K165),FALSE),K$2&amp;"-"&amp;Program!K164&amp;"/ ","")</f>
        <v/>
      </c>
      <c r="L163" s="9" t="str">
        <f>IF(IFERROR(SEARCH(Kişisel!$A$1,Program!L165),FALSE),L$2&amp;"-"&amp;Program!L164&amp;"/ ","")</f>
        <v/>
      </c>
      <c r="M163" s="9" t="str">
        <f>IF(IFERROR(SEARCH(Kişisel!$A$1,Program!M165),FALSE),M$2&amp;"-"&amp;Program!M164&amp;"/ ","")</f>
        <v/>
      </c>
      <c r="N163" s="9" t="str">
        <f>IF(IFERROR(SEARCH(Kişisel!$A$1,Program!N165),FALSE),N$2&amp;"-"&amp;Program!N164&amp;"/ ","")</f>
        <v/>
      </c>
      <c r="O163" s="9" t="str">
        <f>IF(IFERROR(SEARCH(Kişisel!$A$1,Program!O165),FALSE),O$2&amp;"-"&amp;Program!O164&amp;"/ ","")</f>
        <v/>
      </c>
      <c r="P163" s="9" t="str">
        <f>IF(IFERROR(SEARCH(Kişisel!$A$1,Program!P165),FALSE),P$2&amp;"-"&amp;Program!P164&amp;"/ ","")</f>
        <v/>
      </c>
      <c r="Q163" s="9" t="str">
        <f>IF(IFERROR(SEARCH(Kişisel!$A$1,Program!Q165),FALSE),Q$2&amp;"-"&amp;Program!Q164&amp;"/ ","")</f>
        <v/>
      </c>
      <c r="R163" s="9" t="str">
        <f>IF(IFERROR(SEARCH(Kişisel!$A$1,Program!R165),FALSE),R$2&amp;"-"&amp;Program!R164&amp;"/ ","")</f>
        <v/>
      </c>
      <c r="S163" s="9" t="str">
        <f>IF(IFERROR(SEARCH(Kişisel!$A$1,Program!S165),FALSE),S$2&amp;"-"&amp;Program!S164&amp;"/ ","")</f>
        <v/>
      </c>
      <c r="T163" s="9" t="str">
        <f>IF(IFERROR(SEARCH(Kişisel!$A$1,Program!T165),FALSE),T$2&amp;"-"&amp;Program!T164&amp;"/ ","")</f>
        <v/>
      </c>
      <c r="U163" s="9" t="str">
        <f>IF(IFERROR(SEARCH(Kişisel!$A$1,Program!U165),FALSE),U$2&amp;"-"&amp;Program!U164&amp;"/ ","")</f>
        <v/>
      </c>
      <c r="V163" s="9" t="str">
        <f>IF(IFERROR(SEARCH(Kişisel!$A$1,Program!V165),FALSE),V$2&amp;"-"&amp;Program!V164&amp;"/ ","")</f>
        <v/>
      </c>
      <c r="W163" s="9" t="str">
        <f>IF(IFERROR(SEARCH(Kişisel!$A$1,Program!W165),FALSE),W$2&amp;"-"&amp;Program!W164&amp;"/ ","")</f>
        <v/>
      </c>
      <c r="X163" s="9" t="str">
        <f>IF(IFERROR(SEARCH(Kişisel!$A$1,Program!X165),FALSE),X$2&amp;"-"&amp;Program!X164&amp;"/ ","")</f>
        <v/>
      </c>
      <c r="Y163" s="9" t="str">
        <f>IF(IFERROR(SEARCH(Kişisel!$A$1,Program!Y165),FALSE),Y$2&amp;"-"&amp;Program!Y164&amp;"/ ","")</f>
        <v/>
      </c>
      <c r="Z163" s="9" t="str">
        <f>IF(IFERROR(SEARCH(Kişisel!$A$1,Program!Z165),FALSE),Z$2&amp;"-"&amp;Program!Z164&amp;"/ ","")</f>
        <v/>
      </c>
      <c r="AA163" s="9" t="str">
        <f>IF(IFERROR(SEARCH(Kişisel!$A$1,Program!AA165),FALSE),AA$2&amp;"-"&amp;Program!AA164&amp;"/ ","")</f>
        <v/>
      </c>
      <c r="AB163" s="9" t="str">
        <f>IF(IFERROR(SEARCH(Kişisel!$A$1,Program!AB165),FALSE),AB$2&amp;"-"&amp;Program!AB164&amp;"/ ","")</f>
        <v/>
      </c>
      <c r="AC163" s="9" t="str">
        <f>IF(IFERROR(SEARCH(Kişisel!$A$1,Program!AC165),FALSE),AC$2&amp;"-"&amp;Program!AC164&amp;"/ ","")</f>
        <v/>
      </c>
      <c r="AD163" s="9" t="str">
        <f>IF(IFERROR(SEARCH(Kişisel!$A$1,Program!AD165),FALSE),AD$2&amp;"-"&amp;Program!AD164&amp;"/ ","")</f>
        <v/>
      </c>
      <c r="AE163" s="9" t="str">
        <f>IF(IFERROR(SEARCH(Kişisel!$A$1,Program!AE165),FALSE),AE$2&amp;"-"&amp;Program!AE164&amp;"/ ","")</f>
        <v/>
      </c>
      <c r="AF163" s="9" t="str">
        <f>IF(IFERROR(SEARCH(Kişisel!$A$1,Program!AF165),FALSE),AF$2&amp;"-"&amp;Program!AF164&amp;"/ ","")</f>
        <v/>
      </c>
      <c r="AG163" s="9" t="str">
        <f>IF(IFERROR(SEARCH(Kişisel!$A$1,Program!AG165),FALSE),AG$2&amp;"-"&amp;Program!AG164&amp;"/ ","")</f>
        <v/>
      </c>
      <c r="AH163" s="9" t="str">
        <f>IF(IFERROR(SEARCH(Kişisel!$A$1,Program!AH165),FALSE),AH$2&amp;"-"&amp;Program!AH164&amp;"/ ","")</f>
        <v/>
      </c>
      <c r="AI163" s="9" t="str">
        <f>IF(IFERROR(SEARCH(Kişisel!$A$1,Program!AI165),FALSE),AI$2&amp;"-"&amp;Program!AI164&amp;"/ ","")</f>
        <v/>
      </c>
      <c r="AJ163" s="9" t="str">
        <f>IF(IFERROR(SEARCH(Kişisel!$A$1,Program!AJ165),FALSE),AJ$2&amp;"-"&amp;Program!AJ164&amp;"/ ","")</f>
        <v/>
      </c>
      <c r="AK163" s="9" t="str">
        <f>IF(IFERROR(SEARCH(Kişisel!$A$1,Program!AK165),FALSE),AK$2&amp;"-"&amp;Program!AK164&amp;"/ ","")</f>
        <v/>
      </c>
      <c r="AL163" s="9" t="str">
        <f>IF(IFERROR(SEARCH(Kişisel!$A$1,Program!AL165),FALSE),AL$2&amp;"-"&amp;Program!AL164&amp;"/ ","")</f>
        <v/>
      </c>
      <c r="AM163" s="9" t="str">
        <f>IF(IFERROR(SEARCH(Kişisel!$A$1,Program!AM165),FALSE),AM$2&amp;"-"&amp;Program!AM164&amp;"/ ","")</f>
        <v/>
      </c>
      <c r="AN163" s="9" t="str">
        <f>IF(IFERROR(SEARCH(Kişisel!$A$1,Program!AN165),FALSE),AN$2&amp;"-"&amp;Program!AN164&amp;"/ ","")</f>
        <v/>
      </c>
      <c r="AO163" s="9" t="str">
        <f>IF(IFERROR(SEARCH(Kişisel!$A$1,Program!AO165),FALSE),AO$2&amp;"-"&amp;Program!AO164&amp;"/ ","")</f>
        <v/>
      </c>
      <c r="AP163" s="9" t="str">
        <f>IF(IFERROR(SEARCH(Kişisel!$A$1,Program!AP165),FALSE),AP$2&amp;"-"&amp;Program!AP164&amp;"/ ","")</f>
        <v/>
      </c>
      <c r="AQ163" s="9" t="str">
        <f>IF(IFERROR(SEARCH(Kişisel!$A$1,Program!AQ165),FALSE),AQ$2&amp;"-"&amp;Program!AQ164&amp;"/ ","")</f>
        <v/>
      </c>
      <c r="AR163" s="9" t="str">
        <f>IF(IFERROR(SEARCH(Kişisel!$A$1,Program!AR165),FALSE),AR$2&amp;"-"&amp;Program!AR164&amp;"/ ","")</f>
        <v/>
      </c>
      <c r="AS163" s="9" t="str">
        <f>IF(IFERROR(SEARCH(Kişisel!$A$1,Program!AS165),FALSE),AS$2&amp;"-"&amp;Program!AS164&amp;"/ ","")</f>
        <v/>
      </c>
      <c r="AT163" s="9" t="str">
        <f>IF(IFERROR(SEARCH(Kişisel!$A$1,Program!AT165),FALSE),AT$2&amp;"-"&amp;Program!AT164&amp;"/ ","")</f>
        <v/>
      </c>
      <c r="AU163" s="9" t="str">
        <f>IF(IFERROR(SEARCH(Kişisel!$A$1,Program!AU165),FALSE),AU$2&amp;"-"&amp;Program!AU164&amp;"/ ","")</f>
        <v/>
      </c>
      <c r="AV163" s="9" t="str">
        <f>IF(IFERROR(SEARCH(Kişisel!$A$1,Program!AV165),FALSE),AV$2&amp;"-"&amp;Program!AV164&amp;"/ ","")</f>
        <v/>
      </c>
      <c r="AW163" s="9" t="str">
        <f>IF(IFERROR(SEARCH(Kişisel!$A$1,Program!AW165),FALSE),AW$2&amp;"-"&amp;Program!AW164&amp;"/ ","")</f>
        <v/>
      </c>
      <c r="AX163" s="9" t="str">
        <f>IF(IFERROR(SEARCH(Kişisel!$A$1,Program!AX165),FALSE),AX$2&amp;"-"&amp;Program!AX164&amp;"/ ","")</f>
        <v/>
      </c>
      <c r="AY163" s="9" t="str">
        <f>IF(IFERROR(SEARCH(Kişisel!$A$1,Program!AY165),FALSE),AY$2&amp;"-"&amp;Program!AY164&amp;"/ ","")</f>
        <v/>
      </c>
      <c r="AZ163" s="9" t="str">
        <f>IF(IFERROR(SEARCH(Kişisel!$A$1,Program!AZ165),FALSE),AZ$2&amp;"-"&amp;Program!AZ164&amp;"/ ","")</f>
        <v/>
      </c>
      <c r="BA163" s="9" t="str">
        <f>IF(IFERROR(SEARCH(Kişisel!$A$1,Program!BA165),FALSE),BA$2&amp;"-"&amp;Program!BA164&amp;"/ ","")</f>
        <v/>
      </c>
      <c r="BB163" s="9" t="str">
        <f>IF(IFERROR(SEARCH(Kişisel!$A$1,Program!BB165),FALSE),BB$2&amp;"-"&amp;Program!BB164&amp;"/ ","")</f>
        <v/>
      </c>
      <c r="BC163" s="9" t="str">
        <f>IF(IFERROR(SEARCH(Kişisel!$A$1,Program!BC165),FALSE),BC$2&amp;"-"&amp;Program!BC164&amp;"/ ","")</f>
        <v/>
      </c>
      <c r="BD163" s="9" t="str">
        <f>IF(IFERROR(SEARCH(Kişisel!$A$1,Program!BD165),FALSE),BD$2&amp;"-"&amp;Program!BD164&amp;"/ ","")</f>
        <v/>
      </c>
      <c r="BE163" s="9" t="str">
        <f>IF(IFERROR(SEARCH(Kişisel!$A$1,Program!BE165),FALSE),BE$2&amp;"-"&amp;Program!BE164&amp;"/ ","")</f>
        <v/>
      </c>
      <c r="BF163" t="str">
        <f t="shared" ref="BF163" si="241">CONCATENATE(D163,D165,E163,E165,F163,F165,G163,G165,H163,H165,I163,I165,J163,J165,K163,K165,L163,L165,M163,M165,N163,N165,O163,O165,P163,P165,Q163,Q165,R163,R165,S163,S165,T163,T165,U163,U165,V163,V165,W163,W165,X163,X165,Y163,Y165,Z163,Z165,AA163,AA165,AB163,AB165,AC163,AC165,AD163,AD165,AE163,AE165,AF163,AF165,AG163,AG165,AH163,AH165,AI163,AI165,AJ163,AJ165,AK163,AK165,AL163,AL165,AM163,AM165,AN163,AN165,AO163,AO165,AP163,AP165,AQ163,AQ165)</f>
        <v/>
      </c>
      <c r="BG163" t="str">
        <f t="shared" si="239"/>
        <v/>
      </c>
    </row>
    <row r="164" spans="1:59">
      <c r="A164" s="394"/>
      <c r="B164" s="5"/>
      <c r="C164" s="6" t="str">
        <f t="shared" si="240"/>
        <v/>
      </c>
      <c r="D164" t="str">
        <f>IF(AND(Program!D164&lt;&gt;"",OR(Kişisel!$C$1=Program!D166,AND(Program!D166="",Program!D$3=Kişisel!$C$1))),CONCATENATE(D$2,"-",Program!D164," "),"")</f>
        <v/>
      </c>
      <c r="E164" t="str">
        <f>IF(AND(Program!E164&lt;&gt;"",OR(Kişisel!$C$1=Program!E166,AND(Program!E166="",Program!E$3=Kişisel!$C$1))),CONCATENATE(E$2,"-",Program!E164," "),"")</f>
        <v/>
      </c>
      <c r="F164" t="str">
        <f>IF(AND(Program!F164&lt;&gt;"",OR(Kişisel!$C$1=Program!F166,AND(Program!F166="",Program!F$3=Kişisel!$C$1))),CONCATENATE(F$2,"-",Program!F164," "),"")</f>
        <v/>
      </c>
      <c r="G164" t="str">
        <f>IF(AND(Program!G164&lt;&gt;"",OR(Kişisel!$C$1=Program!G166,AND(Program!G166="",Program!G$3=Kişisel!$C$1))),CONCATENATE(G$2,"-",Program!G164," "),"")</f>
        <v/>
      </c>
      <c r="H164" t="str">
        <f>IF(AND(Program!H164&lt;&gt;"",OR(Kişisel!$C$1=Program!H166,AND(Program!H166="",Program!H$3=Kişisel!$C$1))),CONCATENATE(H$2,"-",Program!H164," "),"")</f>
        <v/>
      </c>
      <c r="I164" t="str">
        <f>IF(AND(Program!I164&lt;&gt;"",OR(Kişisel!$C$1=Program!I166,AND(Program!I166="",Program!I$3=Kişisel!$C$1))),CONCATENATE(I$2,"-",Program!I164," "),"")</f>
        <v/>
      </c>
      <c r="J164" t="str">
        <f>IF(AND(Program!J164&lt;&gt;"",OR(Kişisel!$C$1=Program!J166,AND(Program!J166="",Program!J$3=Kişisel!$C$1))),CONCATENATE(J$2,"-",Program!J164," "),"")</f>
        <v/>
      </c>
      <c r="K164" t="str">
        <f>IF(AND(Program!K164&lt;&gt;"",OR(Kişisel!$C$1=Program!K166,AND(Program!K166="",Program!K$3=Kişisel!$C$1))),CONCATENATE(K$2,"-",Program!K164," "),"")</f>
        <v/>
      </c>
      <c r="L164" t="str">
        <f>IF(AND(Program!L164&lt;&gt;"",OR(Kişisel!$C$1=Program!L166,AND(Program!L166="",Program!L$3=Kişisel!$C$1))),CONCATENATE(L$2,"-",Program!L164," "),"")</f>
        <v/>
      </c>
      <c r="M164" t="str">
        <f>IF(AND(Program!M164&lt;&gt;"",OR(Kişisel!$C$1=Program!M166,AND(Program!M166="",Program!M$3=Kişisel!$C$1))),CONCATENATE(M$2,"-",Program!M164," "),"")</f>
        <v/>
      </c>
      <c r="N164" t="str">
        <f>IF(AND(Program!N164&lt;&gt;"",OR(Kişisel!$C$1=Program!N166,AND(Program!N166="",Program!N$3=Kişisel!$C$1))),CONCATENATE(N$2,"-",Program!N164," "),"")</f>
        <v/>
      </c>
      <c r="O164" t="str">
        <f>IF(AND(Program!O164&lt;&gt;"",OR(Kişisel!$C$1=Program!O166,AND(Program!O166="",Program!O$3=Kişisel!$C$1))),CONCATENATE(O$2,"-",Program!O164," "),"")</f>
        <v/>
      </c>
      <c r="P164" t="str">
        <f>IF(AND(Program!P164&lt;&gt;"",OR(Kişisel!$C$1=Program!P166,AND(Program!P166="",Program!P$3=Kişisel!$C$1))),CONCATENATE(P$2,"-",Program!P164," "),"")</f>
        <v/>
      </c>
      <c r="Q164" t="str">
        <f>IF(AND(Program!Q164&lt;&gt;"",OR(Kişisel!$C$1=Program!Q166,AND(Program!Q166="",Program!Q$3=Kişisel!$C$1))),CONCATENATE(Q$2,"-",Program!Q164," "),"")</f>
        <v/>
      </c>
      <c r="R164" t="str">
        <f>IF(AND(Program!R164&lt;&gt;"",OR(Kişisel!$C$1=Program!R166,AND(Program!R166="",Program!R$3=Kişisel!$C$1))),CONCATENATE(R$2,"-",Program!R164," "),"")</f>
        <v/>
      </c>
      <c r="S164" t="str">
        <f>IF(AND(Program!S164&lt;&gt;"",OR(Kişisel!$C$1=Program!S166,AND(Program!S166="",Program!S$3=Kişisel!$C$1))),CONCATENATE(S$2,"-",Program!S164," "),"")</f>
        <v/>
      </c>
      <c r="T164" t="str">
        <f>IF(AND(Program!T164&lt;&gt;"",OR(Kişisel!$C$1=Program!T166,AND(Program!T166="",Program!T$3=Kişisel!$C$1))),CONCATENATE(T$2,"-",Program!T164," "),"")</f>
        <v/>
      </c>
      <c r="U164" t="str">
        <f>IF(AND(Program!U164&lt;&gt;"",OR(Kişisel!$C$1=Program!U166,AND(Program!U166="",Program!U$3=Kişisel!$C$1))),CONCATENATE(U$2,"-",Program!U164," "),"")</f>
        <v/>
      </c>
      <c r="V164" t="str">
        <f>IF(AND(Program!V164&lt;&gt;"",OR(Kişisel!$C$1=Program!V166,AND(Program!V166="",Program!V$3=Kişisel!$C$1))),CONCATENATE(V$2,"-",Program!V164," "),"")</f>
        <v/>
      </c>
      <c r="W164" t="str">
        <f>IF(AND(Program!W164&lt;&gt;"",OR(Kişisel!$C$1=Program!W166,AND(Program!W166="",Program!W$3=Kişisel!$C$1))),CONCATENATE(W$2,"-",Program!W164," "),"")</f>
        <v/>
      </c>
      <c r="X164" t="str">
        <f>IF(AND(Program!X164&lt;&gt;"",OR(Kişisel!$C$1=Program!X166,AND(Program!X166="",Program!X$3=Kişisel!$C$1))),CONCATENATE(X$2,"-",Program!X164," "),"")</f>
        <v/>
      </c>
      <c r="Y164" t="str">
        <f>IF(AND(Program!Y164&lt;&gt;"",OR(Kişisel!$C$1=Program!Y166,AND(Program!Y166="",Program!Y$3=Kişisel!$C$1))),CONCATENATE(Y$2,"-",Program!Y164," "),"")</f>
        <v/>
      </c>
      <c r="Z164" t="str">
        <f>IF(AND(Program!Z164&lt;&gt;"",OR(Kişisel!$C$1=Program!Z166,AND(Program!Z166="",Program!Z$3=Kişisel!$C$1))),CONCATENATE(Z$2,"-",Program!Z164," "),"")</f>
        <v/>
      </c>
      <c r="AA164" t="str">
        <f>IF(AND(Program!AA164&lt;&gt;"",OR(Kişisel!$C$1=Program!AA166,AND(Program!AA166="",Program!AA$3=Kişisel!$C$1))),CONCATENATE(AA$2,"-",Program!AA164," "),"")</f>
        <v/>
      </c>
      <c r="AB164" t="str">
        <f>IF(AND(Program!AB164&lt;&gt;"",OR(Kişisel!$C$1=Program!AB166,AND(Program!AB166="",Program!AB$3=Kişisel!$C$1))),CONCATENATE(AB$2,"-",Program!AB164," "),"")</f>
        <v/>
      </c>
      <c r="AC164" t="str">
        <f>IF(AND(Program!AC164&lt;&gt;"",OR(Kişisel!$C$1=Program!AC166,AND(Program!AC166="",Program!AC$3=Kişisel!$C$1))),CONCATENATE(AC$2,"-",Program!AC164," "),"")</f>
        <v/>
      </c>
      <c r="AD164" t="str">
        <f>IF(AND(Program!AD164&lt;&gt;"",OR(Kişisel!$C$1=Program!AD166,AND(Program!AD166="",Program!AD$3=Kişisel!$C$1))),CONCATENATE(AD$2,"-",Program!AD164," "),"")</f>
        <v/>
      </c>
      <c r="AE164" t="str">
        <f>IF(AND(Program!AE164&lt;&gt;"",OR(Kişisel!$C$1=Program!AE166,AND(Program!AE166="",Program!AE$3=Kişisel!$C$1))),CONCATENATE(AE$2,"-",Program!AE164," "),"")</f>
        <v/>
      </c>
      <c r="AF164" t="str">
        <f>IF(AND(Program!AF164&lt;&gt;"",OR(Kişisel!$C$1=Program!AF166,AND(Program!AF166="",Program!AF$3=Kişisel!$C$1))),CONCATENATE(AF$2,"-",Program!AF164," "),"")</f>
        <v/>
      </c>
      <c r="AG164" t="str">
        <f>IF(AND(Program!AG164&lt;&gt;"",OR(Kişisel!$C$1=Program!AG166,AND(Program!AG166="",Program!AG$3=Kişisel!$C$1))),CONCATENATE(AG$2,"-",Program!AG164," "),"")</f>
        <v/>
      </c>
      <c r="AH164" t="str">
        <f>IF(AND(Program!AH164&lt;&gt;"",OR(Kişisel!$C$1=Program!AH166,AND(Program!AH166="",Program!AH$3=Kişisel!$C$1))),CONCATENATE(AH$2,"-",Program!AH164," "),"")</f>
        <v/>
      </c>
      <c r="AI164" t="str">
        <f>IF(AND(Program!AI164&lt;&gt;"",OR(Kişisel!$C$1=Program!AI166,AND(Program!AI166="",Program!AI$3=Kişisel!$C$1))),CONCATENATE(AI$2,"-",Program!AI164," "),"")</f>
        <v/>
      </c>
      <c r="AJ164" t="str">
        <f>IF(AND(Program!AJ164&lt;&gt;"",OR(Kişisel!$C$1=Program!AJ166,AND(Program!AJ166="",Program!AJ$3=Kişisel!$C$1))),CONCATENATE(AJ$2,"-",Program!AJ164," "),"")</f>
        <v/>
      </c>
      <c r="AK164" t="str">
        <f>IF(AND(Program!AK164&lt;&gt;"",OR(Kişisel!$C$1=Program!AK166,AND(Program!AK166="",Program!AK$3=Kişisel!$C$1))),CONCATENATE(AK$2,"-",Program!AK164," "),"")</f>
        <v/>
      </c>
      <c r="AL164" t="str">
        <f>IF(AND(Program!AL164&lt;&gt;"",OR(Kişisel!$C$1=Program!AL166,AND(Program!AL166="",Program!AL$3=Kişisel!$C$1))),CONCATENATE(AL$2,"-",Program!AL164," "),"")</f>
        <v/>
      </c>
      <c r="AM164" t="str">
        <f>IF(AND(Program!AM164&lt;&gt;"",OR(Kişisel!$C$1=Program!AM166,AND(Program!AM166="",Program!AM$3=Kişisel!$C$1))),CONCATENATE(AM$2,"-",Program!AM164," "),"")</f>
        <v/>
      </c>
      <c r="AN164" t="str">
        <f>IF(AND(Program!AN164&lt;&gt;"",OR(Kişisel!$C$1=Program!AN166,AND(Program!AN166="",Program!AN$3=Kişisel!$C$1))),CONCATENATE(AN$2,"-",Program!AN164," "),"")</f>
        <v/>
      </c>
      <c r="AO164" t="str">
        <f>IF(AND(Program!AO164&lt;&gt;"",OR(Kişisel!$C$1=Program!AO166,AND(Program!AO166="",Program!AO$3=Kişisel!$C$1))),CONCATENATE(AO$2,"-",Program!AO164," "),"")</f>
        <v/>
      </c>
      <c r="AP164" t="str">
        <f>IF(AND(Program!AP164&lt;&gt;"",OR(Kişisel!$C$1=Program!AP166,AND(Program!AP166="",Program!AP$3=Kişisel!$C$1))),CONCATENATE(AP$2,"-",Program!AP164," "),"")</f>
        <v/>
      </c>
      <c r="AQ164" t="str">
        <f>IF(AND(Program!AQ164&lt;&gt;"",OR(Kişisel!$C$1=Program!AQ166,AND(Program!AQ166="",Program!AQ$3=Kişisel!$C$1))),CONCATENATE(AQ$2,"-",Program!AQ164," "),"")</f>
        <v/>
      </c>
      <c r="AR164" t="str">
        <f>IF(AND(Program!AR164&lt;&gt;"",OR(Kişisel!$C$1=Program!AR166,AND(Program!AR166="",Program!AR$3=Kişisel!$C$1))),CONCATENATE(AR$2,"-",Program!AR164," "),"")</f>
        <v/>
      </c>
      <c r="AS164" t="str">
        <f>IF(AND(Program!AS164&lt;&gt;"",OR(Kişisel!$C$1=Program!AS166,AND(Program!AS166="",Program!AS$3=Kişisel!$C$1))),CONCATENATE(AS$2,"-",Program!AS164," "),"")</f>
        <v/>
      </c>
      <c r="AT164" t="str">
        <f>IF(AND(Program!AT164&lt;&gt;"",OR(Kişisel!$C$1=Program!AT166,AND(Program!AT166="",Program!AT$3=Kişisel!$C$1))),CONCATENATE(AT$2,"-",Program!AT164," "),"")</f>
        <v/>
      </c>
      <c r="AU164" t="str">
        <f>IF(AND(Program!AU164&lt;&gt;"",OR(Kişisel!$C$1=Program!AU166,AND(Program!AU166="",Program!AU$3=Kişisel!$C$1))),CONCATENATE(AU$2,"-",Program!AU164," "),"")</f>
        <v/>
      </c>
      <c r="AV164" t="str">
        <f>IF(AND(Program!AV164&lt;&gt;"",OR(Kişisel!$C$1=Program!AV166,AND(Program!AV166="",Program!AV$3=Kişisel!$C$1))),CONCATENATE(AV$2,"-",Program!AV164," "),"")</f>
        <v/>
      </c>
      <c r="AW164" t="str">
        <f>IF(AND(Program!AW164&lt;&gt;"",OR(Kişisel!$C$1=Program!AW166,AND(Program!AW166="",Program!AW$3=Kişisel!$C$1))),CONCATENATE(AW$2,"-",Program!AW164," "),"")</f>
        <v/>
      </c>
      <c r="AX164" t="str">
        <f>IF(AND(Program!AX164&lt;&gt;"",OR(Kişisel!$C$1=Program!AX166,AND(Program!AX166="",Program!AX$3=Kişisel!$C$1))),CONCATENATE(AX$2,"-",Program!AX164," "),"")</f>
        <v/>
      </c>
      <c r="AY164" t="str">
        <f>IF(AND(Program!AY164&lt;&gt;"",OR(Kişisel!$C$1=Program!AY166,AND(Program!AY166="",Program!AY$3=Kişisel!$C$1))),CONCATENATE(AY$2,"-",Program!AY164," "),"")</f>
        <v/>
      </c>
      <c r="AZ164" t="str">
        <f>IF(AND(Program!AZ164&lt;&gt;"",OR(Kişisel!$C$1=Program!AZ166,AND(Program!AZ166="",Program!AZ$3=Kişisel!$C$1))),CONCATENATE(AZ$2,"-",Program!AZ164," "),"")</f>
        <v/>
      </c>
      <c r="BA164" t="str">
        <f>IF(AND(Program!BA164&lt;&gt;"",OR(Kişisel!$C$1=Program!BA166,AND(Program!BA166="",Program!BA$3=Kişisel!$C$1))),CONCATENATE(BA$2,"-",Program!BA164," "),"")</f>
        <v/>
      </c>
      <c r="BB164" t="str">
        <f>IF(AND(Program!BB164&lt;&gt;"",OR(Kişisel!$C$1=Program!BB166,AND(Program!BB166="",Program!BB$3=Kişisel!$C$1))),CONCATENATE(BB$2,"-",Program!BB164," "),"")</f>
        <v/>
      </c>
      <c r="BC164" t="str">
        <f>IF(AND(Program!BC164&lt;&gt;"",OR(Kişisel!$C$1=Program!BC166,AND(Program!BC166="",Program!BC$3=Kişisel!$C$1))),CONCATENATE(BC$2,"-",Program!BC164," "),"")</f>
        <v/>
      </c>
      <c r="BD164" t="str">
        <f>IF(AND(Program!BD164&lt;&gt;"",OR(Kişisel!$C$1=Program!BD166,AND(Program!BD166="",Program!BD$3=Kişisel!$C$1))),CONCATENATE(BD$2,"-",Program!BD164," "),"")</f>
        <v/>
      </c>
      <c r="BE164" t="str">
        <f>IF(AND(Program!BE164&lt;&gt;"",OR(Kişisel!$C$1=Program!BE166,AND(Program!BE166="",Program!BE$3=Kişisel!$C$1))),CONCATENATE(BE$2,"-",Program!BE164," "),"")</f>
        <v/>
      </c>
      <c r="BF164" t="str">
        <f t="shared" ref="BF164" si="242">CONCATENATE(D164,E164,F164,G164,H164,I164,J164,K164,L164,M164,N164,O164,P164,Q164,R164,S164,T164,U164,V164,W164,X164,Y164,Z164,AA164,AB164,AC164,AD164,AE164,AF164,AG164,AH164,AI164,AJ164,AK164,AL164,AM164,AN164,AO164,AP164,AQ164,)</f>
        <v/>
      </c>
      <c r="BG164" t="str">
        <f t="shared" ref="BG164" si="243">CONCATENATE(AR164,AS164,AT164,AU164,AV164,AW164,AX164,AY164,AZ164,BA164,BB164,BC164,BD164,BE164,)</f>
        <v/>
      </c>
    </row>
    <row r="165" spans="1:59">
      <c r="A165" s="394"/>
      <c r="B165" s="5"/>
      <c r="D165" s="29" t="str">
        <f>IF(D163&lt;&gt;"",IF(Program!D166&lt;&gt;"","("&amp;Program!D166&amp;")","("&amp;Program!D$3&amp;")"),"")</f>
        <v/>
      </c>
      <c r="E165" s="29" t="str">
        <f>IF(E163&lt;&gt;"",IF(Program!E166&lt;&gt;"","("&amp;Program!E166&amp;")","("&amp;Program!E$3&amp;")"),"")</f>
        <v/>
      </c>
      <c r="F165" s="29" t="str">
        <f>IF(F163&lt;&gt;"",IF(Program!F166&lt;&gt;"","("&amp;Program!F166&amp;")","("&amp;Program!F$3&amp;")"),"")</f>
        <v/>
      </c>
      <c r="G165" s="29" t="str">
        <f>IF(G163&lt;&gt;"",IF(Program!G166&lt;&gt;"","("&amp;Program!G166&amp;")","("&amp;Program!G$3&amp;")"),"")</f>
        <v/>
      </c>
      <c r="H165" s="29" t="str">
        <f>IF(H163&lt;&gt;"",IF(Program!H166&lt;&gt;"","("&amp;Program!H166&amp;")","("&amp;Program!H$3&amp;")"),"")</f>
        <v/>
      </c>
      <c r="I165" s="29" t="str">
        <f>IF(I163&lt;&gt;"",IF(Program!I166&lt;&gt;"","("&amp;Program!I166&amp;")","("&amp;Program!I$3&amp;")"),"")</f>
        <v/>
      </c>
      <c r="J165" s="29" t="str">
        <f>IF(J163&lt;&gt;"",IF(Program!J166&lt;&gt;"","("&amp;Program!J166&amp;")","("&amp;Program!J$3&amp;")"),"")</f>
        <v/>
      </c>
      <c r="K165" s="29" t="str">
        <f>IF(K163&lt;&gt;"",IF(Program!K166&lt;&gt;"","("&amp;Program!K166&amp;")","("&amp;Program!K$3&amp;")"),"")</f>
        <v/>
      </c>
      <c r="L165" s="29" t="str">
        <f>IF(L163&lt;&gt;"",IF(Program!L166&lt;&gt;"","("&amp;Program!L166&amp;")","("&amp;Program!L$3&amp;")"),"")</f>
        <v/>
      </c>
      <c r="M165" s="29" t="str">
        <f>IF(M163&lt;&gt;"",IF(Program!M166&lt;&gt;"","("&amp;Program!M166&amp;")","("&amp;Program!M$3&amp;")"),"")</f>
        <v/>
      </c>
      <c r="N165" s="29" t="str">
        <f>IF(N163&lt;&gt;"",IF(Program!N166&lt;&gt;"","("&amp;Program!N166&amp;")","("&amp;Program!N$3&amp;")"),"")</f>
        <v/>
      </c>
      <c r="O165" s="29" t="str">
        <f>IF(O163&lt;&gt;"",IF(Program!O166&lt;&gt;"","("&amp;Program!O166&amp;")","("&amp;Program!O$3&amp;")"),"")</f>
        <v/>
      </c>
      <c r="P165" s="29" t="str">
        <f>IF(P163&lt;&gt;"",IF(Program!P166&lt;&gt;"","("&amp;Program!P166&amp;")","("&amp;Program!P$3&amp;")"),"")</f>
        <v/>
      </c>
      <c r="Q165" s="29" t="str">
        <f>IF(Q163&lt;&gt;"",IF(Program!Q166&lt;&gt;"","("&amp;Program!Q166&amp;")","("&amp;Program!Q$3&amp;")"),"")</f>
        <v/>
      </c>
      <c r="R165" s="29" t="str">
        <f>IF(R163&lt;&gt;"",IF(Program!R166&lt;&gt;"","("&amp;Program!R166&amp;")","("&amp;Program!R$3&amp;")"),"")</f>
        <v/>
      </c>
      <c r="S165" s="29" t="str">
        <f>IF(S163&lt;&gt;"",IF(Program!S166&lt;&gt;"","("&amp;Program!S166&amp;")","("&amp;Program!S$3&amp;")"),"")</f>
        <v/>
      </c>
      <c r="T165" s="29" t="str">
        <f>IF(T163&lt;&gt;"",IF(Program!T166&lt;&gt;"","("&amp;Program!T166&amp;")","("&amp;Program!T$3&amp;")"),"")</f>
        <v/>
      </c>
      <c r="U165" s="29" t="str">
        <f>IF(U163&lt;&gt;"",IF(Program!U166&lt;&gt;"","("&amp;Program!U166&amp;")","("&amp;Program!U$3&amp;")"),"")</f>
        <v/>
      </c>
      <c r="V165" s="29" t="str">
        <f>IF(V163&lt;&gt;"",IF(Program!V166&lt;&gt;"","("&amp;Program!V166&amp;")","("&amp;Program!V$3&amp;")"),"")</f>
        <v/>
      </c>
      <c r="W165" s="29" t="str">
        <f>IF(W163&lt;&gt;"",IF(Program!W166&lt;&gt;"","("&amp;Program!W166&amp;")","("&amp;Program!W$3&amp;")"),"")</f>
        <v/>
      </c>
      <c r="X165" s="29" t="str">
        <f>IF(X163&lt;&gt;"",IF(Program!X166&lt;&gt;"","("&amp;Program!X166&amp;")","("&amp;Program!X$3&amp;")"),"")</f>
        <v/>
      </c>
      <c r="Y165" s="29" t="str">
        <f>IF(Y163&lt;&gt;"",IF(Program!Y166&lt;&gt;"","("&amp;Program!Y166&amp;")","("&amp;Program!Y$3&amp;")"),"")</f>
        <v/>
      </c>
      <c r="Z165" s="29" t="str">
        <f>IF(Z163&lt;&gt;"",IF(Program!Z166&lt;&gt;"","("&amp;Program!Z166&amp;")","("&amp;Program!Z$3&amp;")"),"")</f>
        <v/>
      </c>
      <c r="AA165" s="29" t="str">
        <f>IF(AA163&lt;&gt;"",IF(Program!AA166&lt;&gt;"","("&amp;Program!AA166&amp;")","("&amp;Program!AA$3&amp;")"),"")</f>
        <v/>
      </c>
      <c r="AB165" s="29" t="str">
        <f>IF(AB163&lt;&gt;"",IF(Program!AB166&lt;&gt;"","("&amp;Program!AB166&amp;")","("&amp;Program!AB$3&amp;")"),"")</f>
        <v/>
      </c>
      <c r="AC165" s="29" t="str">
        <f>IF(AC163&lt;&gt;"",IF(Program!AC166&lt;&gt;"","("&amp;Program!AC166&amp;")","("&amp;Program!AC$3&amp;")"),"")</f>
        <v/>
      </c>
      <c r="AD165" s="29" t="str">
        <f>IF(AD163&lt;&gt;"",IF(Program!AD166&lt;&gt;"","("&amp;Program!AD166&amp;")","("&amp;Program!AD$3&amp;")"),"")</f>
        <v/>
      </c>
      <c r="AE165" s="29" t="str">
        <f>IF(AE163&lt;&gt;"",IF(Program!AE166&lt;&gt;"","("&amp;Program!AE166&amp;")","("&amp;Program!AE$3&amp;")"),"")</f>
        <v/>
      </c>
      <c r="AF165" s="29" t="str">
        <f>IF(AF163&lt;&gt;"",IF(Program!AF166&lt;&gt;"","("&amp;Program!AF166&amp;")","("&amp;Program!AF$3&amp;")"),"")</f>
        <v/>
      </c>
      <c r="AG165" s="29" t="str">
        <f>IF(AG163&lt;&gt;"",IF(Program!AG166&lt;&gt;"","("&amp;Program!AG166&amp;")","("&amp;Program!AG$3&amp;")"),"")</f>
        <v/>
      </c>
      <c r="AH165" s="29" t="str">
        <f>IF(AH163&lt;&gt;"",IF(Program!AH166&lt;&gt;"","("&amp;Program!AH166&amp;")","("&amp;Program!AH$3&amp;")"),"")</f>
        <v/>
      </c>
      <c r="AI165" s="29" t="str">
        <f>IF(AI163&lt;&gt;"",IF(Program!AI166&lt;&gt;"","("&amp;Program!AI166&amp;")","("&amp;Program!AI$3&amp;")"),"")</f>
        <v/>
      </c>
      <c r="AJ165" s="29" t="str">
        <f>IF(AJ163&lt;&gt;"",IF(Program!AJ166&lt;&gt;"","("&amp;Program!AJ166&amp;")","("&amp;Program!AJ$3&amp;")"),"")</f>
        <v/>
      </c>
      <c r="AK165" s="29" t="str">
        <f>IF(AK163&lt;&gt;"",IF(Program!AK166&lt;&gt;"","("&amp;Program!AK166&amp;")","("&amp;Program!AK$3&amp;")"),"")</f>
        <v/>
      </c>
      <c r="AL165" s="29" t="str">
        <f>IF(AL163&lt;&gt;"",IF(Program!AL166&lt;&gt;"","("&amp;Program!AL166&amp;")","("&amp;Program!AL$3&amp;")"),"")</f>
        <v/>
      </c>
      <c r="AM165" s="29" t="str">
        <f>IF(AM163&lt;&gt;"",IF(Program!AM166&lt;&gt;"","("&amp;Program!AM166&amp;")","("&amp;Program!AM$3&amp;")"),"")</f>
        <v/>
      </c>
      <c r="AN165" s="29" t="str">
        <f>IF(AN163&lt;&gt;"",IF(Program!AN166&lt;&gt;"","("&amp;Program!AN166&amp;")","("&amp;Program!AN$3&amp;")"),"")</f>
        <v/>
      </c>
      <c r="AO165" s="29" t="str">
        <f>IF(AO163&lt;&gt;"",IF(Program!AO166&lt;&gt;"","("&amp;Program!AO166&amp;")","("&amp;Program!AO$3&amp;")"),"")</f>
        <v/>
      </c>
      <c r="AP165" s="29" t="str">
        <f>IF(AP163&lt;&gt;"",IF(Program!AP166&lt;&gt;"","("&amp;Program!AP166&amp;")","("&amp;Program!AP$3&amp;")"),"")</f>
        <v/>
      </c>
      <c r="AQ165" s="29" t="str">
        <f>IF(AQ163&lt;&gt;"",IF(Program!AQ166&lt;&gt;"","("&amp;Program!AQ166&amp;")","("&amp;Program!AQ$3&amp;")"),"")</f>
        <v/>
      </c>
      <c r="AR165" s="29" t="str">
        <f>IF(AR163&lt;&gt;"",IF(Program!AR166&lt;&gt;"","("&amp;Program!AR166&amp;")","("&amp;Program!AR$3&amp;")"),"")</f>
        <v/>
      </c>
      <c r="AS165" s="29" t="str">
        <f>IF(AS163&lt;&gt;"",IF(Program!AS166&lt;&gt;"","("&amp;Program!AS166&amp;")","("&amp;Program!AS$3&amp;")"),"")</f>
        <v/>
      </c>
      <c r="AT165" s="29" t="str">
        <f>IF(AT163&lt;&gt;"",IF(Program!AT166&lt;&gt;"","("&amp;Program!AT166&amp;")","("&amp;Program!AT$3&amp;")"),"")</f>
        <v/>
      </c>
      <c r="AU165" s="29" t="str">
        <f>IF(AU163&lt;&gt;"",IF(Program!AU166&lt;&gt;"","("&amp;Program!AU166&amp;")","("&amp;Program!AU$3&amp;")"),"")</f>
        <v/>
      </c>
      <c r="AV165" s="29" t="str">
        <f>IF(AV163&lt;&gt;"",IF(Program!AV166&lt;&gt;"","("&amp;Program!AV166&amp;")","("&amp;Program!AV$3&amp;")"),"")</f>
        <v/>
      </c>
      <c r="AW165" s="29" t="str">
        <f>IF(AW163&lt;&gt;"",IF(Program!AW166&lt;&gt;"","("&amp;Program!AW166&amp;")","("&amp;Program!AW$3&amp;")"),"")</f>
        <v/>
      </c>
      <c r="AX165" s="29" t="str">
        <f>IF(AX163&lt;&gt;"",IF(Program!AX166&lt;&gt;"","("&amp;Program!AX166&amp;")","("&amp;Program!AX$3&amp;")"),"")</f>
        <v/>
      </c>
      <c r="AY165" s="29" t="str">
        <f>IF(AY163&lt;&gt;"",IF(Program!AY166&lt;&gt;"","("&amp;Program!AY166&amp;")","("&amp;Program!AY$3&amp;")"),"")</f>
        <v/>
      </c>
      <c r="AZ165" s="29" t="str">
        <f>IF(AZ163&lt;&gt;"",IF(Program!AZ166&lt;&gt;"","("&amp;Program!AZ166&amp;")","("&amp;Program!AZ$3&amp;")"),"")</f>
        <v/>
      </c>
      <c r="BA165" s="29" t="str">
        <f>IF(BA163&lt;&gt;"",IF(Program!BA166&lt;&gt;"","("&amp;Program!BA166&amp;")","("&amp;Program!BA$3&amp;")"),"")</f>
        <v/>
      </c>
      <c r="BB165" s="29" t="str">
        <f>IF(BB163&lt;&gt;"",IF(Program!BB166&lt;&gt;"","("&amp;Program!BB166&amp;")","("&amp;Program!BB$3&amp;")"),"")</f>
        <v/>
      </c>
      <c r="BC165" s="29" t="str">
        <f>IF(BC163&lt;&gt;"",IF(Program!BC166&lt;&gt;"","("&amp;Program!BC166&amp;")","("&amp;Program!BC$3&amp;")"),"")</f>
        <v/>
      </c>
      <c r="BD165" s="29" t="str">
        <f>IF(BD163&lt;&gt;"",IF(Program!BD166&lt;&gt;"","("&amp;Program!BD166&amp;")","("&amp;Program!BD$3&amp;")"),"")</f>
        <v/>
      </c>
      <c r="BE165" s="29" t="str">
        <f>IF(BE163&lt;&gt;"",IF(Program!BE166&lt;&gt;"","("&amp;Program!BE166&amp;")","("&amp;Program!BE$3&amp;")"),"")</f>
        <v/>
      </c>
      <c r="BG165" t="str">
        <f t="shared" ref="BG165:BG166" si="244">CONCATENATE(AR165,AR167,AS165,AS167,AT165,AT167,AU165,AU167,AV165,AV167,AW165,AW167,AX165,AX167,AY165,AY167,AZ165,AZ167,BA165,BA167,BB165,BB167,BC165,BC167,BD165,BD167,BE165,BE167)</f>
        <v/>
      </c>
    </row>
    <row r="166" spans="1:59">
      <c r="A166" s="394"/>
      <c r="B166" s="5">
        <v>0.83333333333333304</v>
      </c>
      <c r="C166" s="6" t="str">
        <f t="shared" ref="C166:C210" si="245">CONCATENATE(BF166,BG166)</f>
        <v/>
      </c>
      <c r="D166" s="9" t="str">
        <f>IF(IFERROR(SEARCH(Kişisel!$A$1,Program!D168),FALSE),D$2&amp;"-"&amp;Program!D167&amp;"/ ","")</f>
        <v/>
      </c>
      <c r="E166" s="9" t="str">
        <f>IF(IFERROR(SEARCH(Kişisel!$A$1,Program!E168),FALSE),E$2&amp;"-"&amp;Program!E167&amp;"/ ","")</f>
        <v/>
      </c>
      <c r="F166" s="9" t="str">
        <f>IF(IFERROR(SEARCH(Kişisel!$A$1,Program!F168),FALSE),F$2&amp;"-"&amp;Program!F167&amp;"/ ","")</f>
        <v/>
      </c>
      <c r="G166" s="9" t="str">
        <f>IF(IFERROR(SEARCH(Kişisel!$A$1,Program!G168),FALSE),G$2&amp;"-"&amp;Program!G167&amp;"/ ","")</f>
        <v/>
      </c>
      <c r="H166" s="9" t="str">
        <f>IF(IFERROR(SEARCH(Kişisel!$A$1,Program!H168),FALSE),H$2&amp;"-"&amp;Program!H167&amp;"/ ","")</f>
        <v/>
      </c>
      <c r="I166" s="9" t="str">
        <f>IF(IFERROR(SEARCH(Kişisel!$A$1,Program!I168),FALSE),I$2&amp;"-"&amp;Program!I167&amp;"/ ","")</f>
        <v/>
      </c>
      <c r="J166" s="9" t="str">
        <f>IF(IFERROR(SEARCH(Kişisel!$A$1,Program!J168),FALSE),J$2&amp;"-"&amp;Program!J167&amp;"/ ","")</f>
        <v/>
      </c>
      <c r="K166" s="9" t="str">
        <f>IF(IFERROR(SEARCH(Kişisel!$A$1,Program!K168),FALSE),K$2&amp;"-"&amp;Program!K167&amp;"/ ","")</f>
        <v/>
      </c>
      <c r="L166" s="9" t="str">
        <f>IF(IFERROR(SEARCH(Kişisel!$A$1,Program!L168),FALSE),L$2&amp;"-"&amp;Program!L167&amp;"/ ","")</f>
        <v/>
      </c>
      <c r="M166" s="9" t="str">
        <f>IF(IFERROR(SEARCH(Kişisel!$A$1,Program!M168),FALSE),M$2&amp;"-"&amp;Program!M167&amp;"/ ","")</f>
        <v/>
      </c>
      <c r="N166" s="9" t="str">
        <f>IF(IFERROR(SEARCH(Kişisel!$A$1,Program!N168),FALSE),N$2&amp;"-"&amp;Program!N167&amp;"/ ","")</f>
        <v/>
      </c>
      <c r="O166" s="9" t="str">
        <f>IF(IFERROR(SEARCH(Kişisel!$A$1,Program!O168),FALSE),O$2&amp;"-"&amp;Program!O167&amp;"/ ","")</f>
        <v/>
      </c>
      <c r="P166" s="9" t="str">
        <f>IF(IFERROR(SEARCH(Kişisel!$A$1,Program!P168),FALSE),P$2&amp;"-"&amp;Program!P167&amp;"/ ","")</f>
        <v/>
      </c>
      <c r="Q166" s="9" t="str">
        <f>IF(IFERROR(SEARCH(Kişisel!$A$1,Program!Q168),FALSE),Q$2&amp;"-"&amp;Program!Q167&amp;"/ ","")</f>
        <v/>
      </c>
      <c r="R166" s="9" t="str">
        <f>IF(IFERROR(SEARCH(Kişisel!$A$1,Program!R168),FALSE),R$2&amp;"-"&amp;Program!R167&amp;"/ ","")</f>
        <v/>
      </c>
      <c r="S166" s="9" t="str">
        <f>IF(IFERROR(SEARCH(Kişisel!$A$1,Program!S168),FALSE),S$2&amp;"-"&amp;Program!S167&amp;"/ ","")</f>
        <v/>
      </c>
      <c r="T166" s="9" t="str">
        <f>IF(IFERROR(SEARCH(Kişisel!$A$1,Program!T168),FALSE),T$2&amp;"-"&amp;Program!T167&amp;"/ ","")</f>
        <v/>
      </c>
      <c r="U166" s="9" t="str">
        <f>IF(IFERROR(SEARCH(Kişisel!$A$1,Program!U168),FALSE),U$2&amp;"-"&amp;Program!U167&amp;"/ ","")</f>
        <v/>
      </c>
      <c r="V166" s="9" t="str">
        <f>IF(IFERROR(SEARCH(Kişisel!$A$1,Program!V168),FALSE),V$2&amp;"-"&amp;Program!V167&amp;"/ ","")</f>
        <v/>
      </c>
      <c r="W166" s="9" t="str">
        <f>IF(IFERROR(SEARCH(Kişisel!$A$1,Program!W168),FALSE),W$2&amp;"-"&amp;Program!W167&amp;"/ ","")</f>
        <v/>
      </c>
      <c r="X166" s="9" t="str">
        <f>IF(IFERROR(SEARCH(Kişisel!$A$1,Program!X168),FALSE),X$2&amp;"-"&amp;Program!X167&amp;"/ ","")</f>
        <v/>
      </c>
      <c r="Y166" s="9" t="str">
        <f>IF(IFERROR(SEARCH(Kişisel!$A$1,Program!Y168),FALSE),Y$2&amp;"-"&amp;Program!Y167&amp;"/ ","")</f>
        <v/>
      </c>
      <c r="Z166" s="9" t="str">
        <f>IF(IFERROR(SEARCH(Kişisel!$A$1,Program!Z168),FALSE),Z$2&amp;"-"&amp;Program!Z167&amp;"/ ","")</f>
        <v/>
      </c>
      <c r="AA166" s="9" t="str">
        <f>IF(IFERROR(SEARCH(Kişisel!$A$1,Program!AA168),FALSE),AA$2&amp;"-"&amp;Program!AA167&amp;"/ ","")</f>
        <v/>
      </c>
      <c r="AB166" s="9" t="str">
        <f>IF(IFERROR(SEARCH(Kişisel!$A$1,Program!AB168),FALSE),AB$2&amp;"-"&amp;Program!AB167&amp;"/ ","")</f>
        <v/>
      </c>
      <c r="AC166" s="9" t="str">
        <f>IF(IFERROR(SEARCH(Kişisel!$A$1,Program!AC168),FALSE),AC$2&amp;"-"&amp;Program!AC167&amp;"/ ","")</f>
        <v/>
      </c>
      <c r="AD166" s="9" t="str">
        <f>IF(IFERROR(SEARCH(Kişisel!$A$1,Program!AD168),FALSE),AD$2&amp;"-"&amp;Program!AD167&amp;"/ ","")</f>
        <v/>
      </c>
      <c r="AE166" s="9" t="str">
        <f>IF(IFERROR(SEARCH(Kişisel!$A$1,Program!AE168),FALSE),AE$2&amp;"-"&amp;Program!AE167&amp;"/ ","")</f>
        <v/>
      </c>
      <c r="AF166" s="9" t="str">
        <f>IF(IFERROR(SEARCH(Kişisel!$A$1,Program!AF168),FALSE),AF$2&amp;"-"&amp;Program!AF167&amp;"/ ","")</f>
        <v/>
      </c>
      <c r="AG166" s="9" t="str">
        <f>IF(IFERROR(SEARCH(Kişisel!$A$1,Program!AG168),FALSE),AG$2&amp;"-"&amp;Program!AG167&amp;"/ ","")</f>
        <v/>
      </c>
      <c r="AH166" s="9" t="str">
        <f>IF(IFERROR(SEARCH(Kişisel!$A$1,Program!AH168),FALSE),AH$2&amp;"-"&amp;Program!AH167&amp;"/ ","")</f>
        <v/>
      </c>
      <c r="AI166" s="9" t="str">
        <f>IF(IFERROR(SEARCH(Kişisel!$A$1,Program!AI168),FALSE),AI$2&amp;"-"&amp;Program!AI167&amp;"/ ","")</f>
        <v/>
      </c>
      <c r="AJ166" s="9" t="str">
        <f>IF(IFERROR(SEARCH(Kişisel!$A$1,Program!AJ168),FALSE),AJ$2&amp;"-"&amp;Program!AJ167&amp;"/ ","")</f>
        <v/>
      </c>
      <c r="AK166" s="9" t="str">
        <f>IF(IFERROR(SEARCH(Kişisel!$A$1,Program!AK168),FALSE),AK$2&amp;"-"&amp;Program!AK167&amp;"/ ","")</f>
        <v/>
      </c>
      <c r="AL166" s="9" t="str">
        <f>IF(IFERROR(SEARCH(Kişisel!$A$1,Program!AL168),FALSE),AL$2&amp;"-"&amp;Program!AL167&amp;"/ ","")</f>
        <v/>
      </c>
      <c r="AM166" s="9" t="str">
        <f>IF(IFERROR(SEARCH(Kişisel!$A$1,Program!AM168),FALSE),AM$2&amp;"-"&amp;Program!AM167&amp;"/ ","")</f>
        <v/>
      </c>
      <c r="AN166" s="9" t="str">
        <f>IF(IFERROR(SEARCH(Kişisel!$A$1,Program!AN168),FALSE),AN$2&amp;"-"&amp;Program!AN167&amp;"/ ","")</f>
        <v/>
      </c>
      <c r="AO166" s="9" t="str">
        <f>IF(IFERROR(SEARCH(Kişisel!$A$1,Program!AO168),FALSE),AO$2&amp;"-"&amp;Program!AO167&amp;"/ ","")</f>
        <v/>
      </c>
      <c r="AP166" s="9" t="str">
        <f>IF(IFERROR(SEARCH(Kişisel!$A$1,Program!AP168),FALSE),AP$2&amp;"-"&amp;Program!AP167&amp;"/ ","")</f>
        <v/>
      </c>
      <c r="AQ166" s="9" t="str">
        <f>IF(IFERROR(SEARCH(Kişisel!$A$1,Program!AQ168),FALSE),AQ$2&amp;"-"&amp;Program!AQ167&amp;"/ ","")</f>
        <v/>
      </c>
      <c r="AR166" s="9" t="str">
        <f>IF(IFERROR(SEARCH(Kişisel!$A$1,Program!AR168),FALSE),AR$2&amp;"-"&amp;Program!AR167&amp;"/ ","")</f>
        <v/>
      </c>
      <c r="AS166" s="9" t="str">
        <f>IF(IFERROR(SEARCH(Kişisel!$A$1,Program!AS168),FALSE),AS$2&amp;"-"&amp;Program!AS167&amp;"/ ","")</f>
        <v/>
      </c>
      <c r="AT166" s="9" t="str">
        <f>IF(IFERROR(SEARCH(Kişisel!$A$1,Program!AT168),FALSE),AT$2&amp;"-"&amp;Program!AT167&amp;"/ ","")</f>
        <v/>
      </c>
      <c r="AU166" s="9" t="str">
        <f>IF(IFERROR(SEARCH(Kişisel!$A$1,Program!AU168),FALSE),AU$2&amp;"-"&amp;Program!AU167&amp;"/ ","")</f>
        <v/>
      </c>
      <c r="AV166" s="9" t="str">
        <f>IF(IFERROR(SEARCH(Kişisel!$A$1,Program!AV168),FALSE),AV$2&amp;"-"&amp;Program!AV167&amp;"/ ","")</f>
        <v/>
      </c>
      <c r="AW166" s="9" t="str">
        <f>IF(IFERROR(SEARCH(Kişisel!$A$1,Program!AW168),FALSE),AW$2&amp;"-"&amp;Program!AW167&amp;"/ ","")</f>
        <v/>
      </c>
      <c r="AX166" s="9" t="str">
        <f>IF(IFERROR(SEARCH(Kişisel!$A$1,Program!AX168),FALSE),AX$2&amp;"-"&amp;Program!AX167&amp;"/ ","")</f>
        <v/>
      </c>
      <c r="AY166" s="9" t="str">
        <f>IF(IFERROR(SEARCH(Kişisel!$A$1,Program!AY168),FALSE),AY$2&amp;"-"&amp;Program!AY167&amp;"/ ","")</f>
        <v/>
      </c>
      <c r="AZ166" s="9" t="str">
        <f>IF(IFERROR(SEARCH(Kişisel!$A$1,Program!AZ168),FALSE),AZ$2&amp;"-"&amp;Program!AZ167&amp;"/ ","")</f>
        <v/>
      </c>
      <c r="BA166" s="9" t="str">
        <f>IF(IFERROR(SEARCH(Kişisel!$A$1,Program!BA168),FALSE),BA$2&amp;"-"&amp;Program!BA167&amp;"/ ","")</f>
        <v/>
      </c>
      <c r="BB166" s="9" t="str">
        <f>IF(IFERROR(SEARCH(Kişisel!$A$1,Program!BB168),FALSE),BB$2&amp;"-"&amp;Program!BB167&amp;"/ ","")</f>
        <v/>
      </c>
      <c r="BC166" s="9" t="str">
        <f>IF(IFERROR(SEARCH(Kişisel!$A$1,Program!BC168),FALSE),BC$2&amp;"-"&amp;Program!BC167&amp;"/ ","")</f>
        <v/>
      </c>
      <c r="BD166" s="9" t="str">
        <f>IF(IFERROR(SEARCH(Kişisel!$A$1,Program!BD168),FALSE),BD$2&amp;"-"&amp;Program!BD167&amp;"/ ","")</f>
        <v/>
      </c>
      <c r="BE166" s="9" t="str">
        <f>IF(IFERROR(SEARCH(Kişisel!$A$1,Program!BE168),FALSE),BE$2&amp;"-"&amp;Program!BE167&amp;"/ ","")</f>
        <v/>
      </c>
      <c r="BF166" t="str">
        <f t="shared" ref="BF166" si="246">CONCATENATE(D166,D168,E166,E168,F166,F168,G166,G168,H166,H168,I166,I168,J166,J168,K166,K168,L166,L168,M166,M168,N166,N168,O166,O168,P166,P168,Q166,Q168,R166,R168,S166,S168,T166,T168,U166,U168,V166,V168,W166,W168,X166,X168,Y166,Y168,Z166,Z168,AA166,AA168,AB166,AB168,AC166,AC168,AD166,AD168,AE166,AE168,AF166,AF168,AG166,AG168,AH166,AH168,AI166,AI168,AJ166,AJ168,AK166,AK168,AL166,AL168,AM166,AM168,AN166,AN168,AO166,AO168,AP166,AP168,AQ166,AQ168)</f>
        <v/>
      </c>
      <c r="BG166" t="str">
        <f t="shared" si="244"/>
        <v/>
      </c>
    </row>
    <row r="167" spans="1:59">
      <c r="A167" s="394"/>
      <c r="B167" s="5"/>
      <c r="C167" s="6" t="str">
        <f t="shared" si="245"/>
        <v/>
      </c>
      <c r="D167" t="str">
        <f>IF(AND(Program!D167&lt;&gt;"",OR(Kişisel!$C$1=Program!D169,AND(Program!D169="",Program!D$3=Kişisel!$C$1))),CONCATENATE(D$2,"-",Program!D167," "),"")</f>
        <v/>
      </c>
      <c r="E167" t="str">
        <f>IF(AND(Program!E167&lt;&gt;"",OR(Kişisel!$C$1=Program!E169,AND(Program!E169="",Program!E$3=Kişisel!$C$1))),CONCATENATE(E$2,"-",Program!E167," "),"")</f>
        <v/>
      </c>
      <c r="F167" t="str">
        <f>IF(AND(Program!F167&lt;&gt;"",OR(Kişisel!$C$1=Program!F169,AND(Program!F169="",Program!F$3=Kişisel!$C$1))),CONCATENATE(F$2,"-",Program!F167," "),"")</f>
        <v/>
      </c>
      <c r="G167" t="str">
        <f>IF(AND(Program!G167&lt;&gt;"",OR(Kişisel!$C$1=Program!G169,AND(Program!G169="",Program!G$3=Kişisel!$C$1))),CONCATENATE(G$2,"-",Program!G167," "),"")</f>
        <v/>
      </c>
      <c r="H167" t="str">
        <f>IF(AND(Program!H167&lt;&gt;"",OR(Kişisel!$C$1=Program!H169,AND(Program!H169="",Program!H$3=Kişisel!$C$1))),CONCATENATE(H$2,"-",Program!H167," "),"")</f>
        <v/>
      </c>
      <c r="I167" t="str">
        <f>IF(AND(Program!I167&lt;&gt;"",OR(Kişisel!$C$1=Program!I169,AND(Program!I169="",Program!I$3=Kişisel!$C$1))),CONCATENATE(I$2,"-",Program!I167," "),"")</f>
        <v/>
      </c>
      <c r="J167" t="str">
        <f>IF(AND(Program!J167&lt;&gt;"",OR(Kişisel!$C$1=Program!J169,AND(Program!J169="",Program!J$3=Kişisel!$C$1))),CONCATENATE(J$2,"-",Program!J167," "),"")</f>
        <v/>
      </c>
      <c r="K167" t="str">
        <f>IF(AND(Program!K167&lt;&gt;"",OR(Kişisel!$C$1=Program!K169,AND(Program!K169="",Program!K$3=Kişisel!$C$1))),CONCATENATE(K$2,"-",Program!K167," "),"")</f>
        <v/>
      </c>
      <c r="L167" t="str">
        <f>IF(AND(Program!L167&lt;&gt;"",OR(Kişisel!$C$1=Program!L169,AND(Program!L169="",Program!L$3=Kişisel!$C$1))),CONCATENATE(L$2,"-",Program!L167," "),"")</f>
        <v/>
      </c>
      <c r="M167" t="str">
        <f>IF(AND(Program!M167&lt;&gt;"",OR(Kişisel!$C$1=Program!M169,AND(Program!M169="",Program!M$3=Kişisel!$C$1))),CONCATENATE(M$2,"-",Program!M167," "),"")</f>
        <v/>
      </c>
      <c r="N167" t="str">
        <f>IF(AND(Program!N167&lt;&gt;"",OR(Kişisel!$C$1=Program!N169,AND(Program!N169="",Program!N$3=Kişisel!$C$1))),CONCATENATE(N$2,"-",Program!N167," "),"")</f>
        <v/>
      </c>
      <c r="O167" t="str">
        <f>IF(AND(Program!O167&lt;&gt;"",OR(Kişisel!$C$1=Program!O169,AND(Program!O169="",Program!O$3=Kişisel!$C$1))),CONCATENATE(O$2,"-",Program!O167," "),"")</f>
        <v/>
      </c>
      <c r="P167" t="str">
        <f>IF(AND(Program!P167&lt;&gt;"",OR(Kişisel!$C$1=Program!P169,AND(Program!P169="",Program!P$3=Kişisel!$C$1))),CONCATENATE(P$2,"-",Program!P167," "),"")</f>
        <v/>
      </c>
      <c r="Q167" t="str">
        <f>IF(AND(Program!Q167&lt;&gt;"",OR(Kişisel!$C$1=Program!Q169,AND(Program!Q169="",Program!Q$3=Kişisel!$C$1))),CONCATENATE(Q$2,"-",Program!Q167," "),"")</f>
        <v/>
      </c>
      <c r="R167" t="str">
        <f>IF(AND(Program!R167&lt;&gt;"",OR(Kişisel!$C$1=Program!R169,AND(Program!R169="",Program!R$3=Kişisel!$C$1))),CONCATENATE(R$2,"-",Program!R167," "),"")</f>
        <v/>
      </c>
      <c r="S167" t="str">
        <f>IF(AND(Program!S167&lt;&gt;"",OR(Kişisel!$C$1=Program!S169,AND(Program!S169="",Program!S$3=Kişisel!$C$1))),CONCATENATE(S$2,"-",Program!S167," "),"")</f>
        <v/>
      </c>
      <c r="T167" t="str">
        <f>IF(AND(Program!T167&lt;&gt;"",OR(Kişisel!$C$1=Program!T169,AND(Program!T169="",Program!T$3=Kişisel!$C$1))),CONCATENATE(T$2,"-",Program!T167," "),"")</f>
        <v/>
      </c>
      <c r="U167" t="str">
        <f>IF(AND(Program!U167&lt;&gt;"",OR(Kişisel!$C$1=Program!U169,AND(Program!U169="",Program!U$3=Kişisel!$C$1))),CONCATENATE(U$2,"-",Program!U167," "),"")</f>
        <v/>
      </c>
      <c r="V167" t="str">
        <f>IF(AND(Program!V167&lt;&gt;"",OR(Kişisel!$C$1=Program!V169,AND(Program!V169="",Program!V$3=Kişisel!$C$1))),CONCATENATE(V$2,"-",Program!V167," "),"")</f>
        <v/>
      </c>
      <c r="W167" t="str">
        <f>IF(AND(Program!W167&lt;&gt;"",OR(Kişisel!$C$1=Program!W169,AND(Program!W169="",Program!W$3=Kişisel!$C$1))),CONCATENATE(W$2,"-",Program!W167," "),"")</f>
        <v/>
      </c>
      <c r="X167" t="str">
        <f>IF(AND(Program!X167&lt;&gt;"",OR(Kişisel!$C$1=Program!X169,AND(Program!X169="",Program!X$3=Kişisel!$C$1))),CONCATENATE(X$2,"-",Program!X167," "),"")</f>
        <v/>
      </c>
      <c r="Y167" t="str">
        <f>IF(AND(Program!Y167&lt;&gt;"",OR(Kişisel!$C$1=Program!Y169,AND(Program!Y169="",Program!Y$3=Kişisel!$C$1))),CONCATENATE(Y$2,"-",Program!Y167," "),"")</f>
        <v/>
      </c>
      <c r="Z167" t="str">
        <f>IF(AND(Program!Z167&lt;&gt;"",OR(Kişisel!$C$1=Program!Z169,AND(Program!Z169="",Program!Z$3=Kişisel!$C$1))),CONCATENATE(Z$2,"-",Program!Z167," "),"")</f>
        <v/>
      </c>
      <c r="AA167" t="str">
        <f>IF(AND(Program!AA167&lt;&gt;"",OR(Kişisel!$C$1=Program!AA169,AND(Program!AA169="",Program!AA$3=Kişisel!$C$1))),CONCATENATE(AA$2,"-",Program!AA167," "),"")</f>
        <v/>
      </c>
      <c r="AB167" t="str">
        <f>IF(AND(Program!AB167&lt;&gt;"",OR(Kişisel!$C$1=Program!AB169,AND(Program!AB169="",Program!AB$3=Kişisel!$C$1))),CONCATENATE(AB$2,"-",Program!AB167," "),"")</f>
        <v/>
      </c>
      <c r="AC167" t="str">
        <f>IF(AND(Program!AC167&lt;&gt;"",OR(Kişisel!$C$1=Program!AC169,AND(Program!AC169="",Program!AC$3=Kişisel!$C$1))),CONCATENATE(AC$2,"-",Program!AC167," "),"")</f>
        <v/>
      </c>
      <c r="AD167" t="str">
        <f>IF(AND(Program!AD167&lt;&gt;"",OR(Kişisel!$C$1=Program!AD169,AND(Program!AD169="",Program!AD$3=Kişisel!$C$1))),CONCATENATE(AD$2,"-",Program!AD167," "),"")</f>
        <v/>
      </c>
      <c r="AE167" t="str">
        <f>IF(AND(Program!AE167&lt;&gt;"",OR(Kişisel!$C$1=Program!AE169,AND(Program!AE169="",Program!AE$3=Kişisel!$C$1))),CONCATENATE(AE$2,"-",Program!AE167," "),"")</f>
        <v/>
      </c>
      <c r="AF167" t="str">
        <f>IF(AND(Program!AF167&lt;&gt;"",OR(Kişisel!$C$1=Program!AF169,AND(Program!AF169="",Program!AF$3=Kişisel!$C$1))),CONCATENATE(AF$2,"-",Program!AF167," "),"")</f>
        <v/>
      </c>
      <c r="AG167" t="str">
        <f>IF(AND(Program!AG167&lt;&gt;"",OR(Kişisel!$C$1=Program!AG169,AND(Program!AG169="",Program!AG$3=Kişisel!$C$1))),CONCATENATE(AG$2,"-",Program!AG167," "),"")</f>
        <v/>
      </c>
      <c r="AH167" t="str">
        <f>IF(AND(Program!AH167&lt;&gt;"",OR(Kişisel!$C$1=Program!AH169,AND(Program!AH169="",Program!AH$3=Kişisel!$C$1))),CONCATENATE(AH$2,"-",Program!AH167," "),"")</f>
        <v/>
      </c>
      <c r="AI167" t="str">
        <f>IF(AND(Program!AI167&lt;&gt;"",OR(Kişisel!$C$1=Program!AI169,AND(Program!AI169="",Program!AI$3=Kişisel!$C$1))),CONCATENATE(AI$2,"-",Program!AI167," "),"")</f>
        <v/>
      </c>
      <c r="AJ167" t="str">
        <f>IF(AND(Program!AJ167&lt;&gt;"",OR(Kişisel!$C$1=Program!AJ169,AND(Program!AJ169="",Program!AJ$3=Kişisel!$C$1))),CONCATENATE(AJ$2,"-",Program!AJ167," "),"")</f>
        <v/>
      </c>
      <c r="AK167" t="str">
        <f>IF(AND(Program!AK167&lt;&gt;"",OR(Kişisel!$C$1=Program!AK169,AND(Program!AK169="",Program!AK$3=Kişisel!$C$1))),CONCATENATE(AK$2,"-",Program!AK167," "),"")</f>
        <v/>
      </c>
      <c r="AL167" t="str">
        <f>IF(AND(Program!AL167&lt;&gt;"",OR(Kişisel!$C$1=Program!AL169,AND(Program!AL169="",Program!AL$3=Kişisel!$C$1))),CONCATENATE(AL$2,"-",Program!AL167," "),"")</f>
        <v/>
      </c>
      <c r="AM167" t="str">
        <f>IF(AND(Program!AM167&lt;&gt;"",OR(Kişisel!$C$1=Program!AM169,AND(Program!AM169="",Program!AM$3=Kişisel!$C$1))),CONCATENATE(AM$2,"-",Program!AM167," "),"")</f>
        <v/>
      </c>
      <c r="AN167" t="str">
        <f>IF(AND(Program!AN167&lt;&gt;"",OR(Kişisel!$C$1=Program!AN169,AND(Program!AN169="",Program!AN$3=Kişisel!$C$1))),CONCATENATE(AN$2,"-",Program!AN167," "),"")</f>
        <v/>
      </c>
      <c r="AO167" t="str">
        <f>IF(AND(Program!AO167&lt;&gt;"",OR(Kişisel!$C$1=Program!AO169,AND(Program!AO169="",Program!AO$3=Kişisel!$C$1))),CONCATENATE(AO$2,"-",Program!AO167," "),"")</f>
        <v/>
      </c>
      <c r="AP167" t="str">
        <f>IF(AND(Program!AP167&lt;&gt;"",OR(Kişisel!$C$1=Program!AP169,AND(Program!AP169="",Program!AP$3=Kişisel!$C$1))),CONCATENATE(AP$2,"-",Program!AP167," "),"")</f>
        <v/>
      </c>
      <c r="AQ167" t="str">
        <f>IF(AND(Program!AQ167&lt;&gt;"",OR(Kişisel!$C$1=Program!AQ169,AND(Program!AQ169="",Program!AQ$3=Kişisel!$C$1))),CONCATENATE(AQ$2,"-",Program!AQ167," "),"")</f>
        <v/>
      </c>
      <c r="AR167" t="str">
        <f>IF(AND(Program!AR167&lt;&gt;"",OR(Kişisel!$C$1=Program!AR169,AND(Program!AR169="",Program!AR$3=Kişisel!$C$1))),CONCATENATE(AR$2,"-",Program!AR167," "),"")</f>
        <v/>
      </c>
      <c r="AS167" t="str">
        <f>IF(AND(Program!AS167&lt;&gt;"",OR(Kişisel!$C$1=Program!AS169,AND(Program!AS169="",Program!AS$3=Kişisel!$C$1))),CONCATENATE(AS$2,"-",Program!AS167," "),"")</f>
        <v/>
      </c>
      <c r="AT167" t="str">
        <f>IF(AND(Program!AT167&lt;&gt;"",OR(Kişisel!$C$1=Program!AT169,AND(Program!AT169="",Program!AT$3=Kişisel!$C$1))),CONCATENATE(AT$2,"-",Program!AT167," "),"")</f>
        <v/>
      </c>
      <c r="AU167" t="str">
        <f>IF(AND(Program!AU167&lt;&gt;"",OR(Kişisel!$C$1=Program!AU169,AND(Program!AU169="",Program!AU$3=Kişisel!$C$1))),CONCATENATE(AU$2,"-",Program!AU167," "),"")</f>
        <v/>
      </c>
      <c r="AV167" t="str">
        <f>IF(AND(Program!AV167&lt;&gt;"",OR(Kişisel!$C$1=Program!AV169,AND(Program!AV169="",Program!AV$3=Kişisel!$C$1))),CONCATENATE(AV$2,"-",Program!AV167," "),"")</f>
        <v/>
      </c>
      <c r="AW167" t="str">
        <f>IF(AND(Program!AW167&lt;&gt;"",OR(Kişisel!$C$1=Program!AW169,AND(Program!AW169="",Program!AW$3=Kişisel!$C$1))),CONCATENATE(AW$2,"-",Program!AW167," "),"")</f>
        <v/>
      </c>
      <c r="AX167" t="str">
        <f>IF(AND(Program!AX167&lt;&gt;"",OR(Kişisel!$C$1=Program!AX169,AND(Program!AX169="",Program!AX$3=Kişisel!$C$1))),CONCATENATE(AX$2,"-",Program!AX167," "),"")</f>
        <v/>
      </c>
      <c r="AY167" t="str">
        <f>IF(AND(Program!AY167&lt;&gt;"",OR(Kişisel!$C$1=Program!AY169,AND(Program!AY169="",Program!AY$3=Kişisel!$C$1))),CONCATENATE(AY$2,"-",Program!AY167," "),"")</f>
        <v/>
      </c>
      <c r="AZ167" t="str">
        <f>IF(AND(Program!AZ167&lt;&gt;"",OR(Kişisel!$C$1=Program!AZ169,AND(Program!AZ169="",Program!AZ$3=Kişisel!$C$1))),CONCATENATE(AZ$2,"-",Program!AZ167," "),"")</f>
        <v/>
      </c>
      <c r="BA167" t="str">
        <f>IF(AND(Program!BA167&lt;&gt;"",OR(Kişisel!$C$1=Program!BA169,AND(Program!BA169="",Program!BA$3=Kişisel!$C$1))),CONCATENATE(BA$2,"-",Program!BA167," "),"")</f>
        <v/>
      </c>
      <c r="BB167" t="str">
        <f>IF(AND(Program!BB167&lt;&gt;"",OR(Kişisel!$C$1=Program!BB169,AND(Program!BB169="",Program!BB$3=Kişisel!$C$1))),CONCATENATE(BB$2,"-",Program!BB167," "),"")</f>
        <v/>
      </c>
      <c r="BC167" t="str">
        <f>IF(AND(Program!BC167&lt;&gt;"",OR(Kişisel!$C$1=Program!BC169,AND(Program!BC169="",Program!BC$3=Kişisel!$C$1))),CONCATENATE(BC$2,"-",Program!BC167," "),"")</f>
        <v/>
      </c>
      <c r="BD167" t="str">
        <f>IF(AND(Program!BD167&lt;&gt;"",OR(Kişisel!$C$1=Program!BD169,AND(Program!BD169="",Program!BD$3=Kişisel!$C$1))),CONCATENATE(BD$2,"-",Program!BD167," "),"")</f>
        <v/>
      </c>
      <c r="BE167" t="str">
        <f>IF(AND(Program!BE167&lt;&gt;"",OR(Kişisel!$C$1=Program!BE169,AND(Program!BE169="",Program!BE$3=Kişisel!$C$1))),CONCATENATE(BE$2,"-",Program!BE167," "),"")</f>
        <v/>
      </c>
      <c r="BF167" t="str">
        <f t="shared" ref="BF167" si="247">CONCATENATE(D167,E167,F167,G167,H167,I167,J167,K167,L167,M167,N167,O167,P167,Q167,R167,S167,T167,U167,V167,W167,X167,Y167,Z167,AA167,AB167,AC167,AD167,AE167,AF167,AG167,AH167,AI167,AJ167,AK167,AL167,AM167,AN167,AO167,AP167,AQ167,)</f>
        <v/>
      </c>
      <c r="BG167" t="str">
        <f t="shared" ref="BG167" si="248">CONCATENATE(AR167,AS167,AT167,AU167,AV167,AW167,AX167,AY167,AZ167,BA167,BB167,BC167,BD167,BE167,)</f>
        <v/>
      </c>
    </row>
    <row r="168" spans="1:59">
      <c r="A168" s="394"/>
      <c r="B168" s="5"/>
      <c r="D168" s="29" t="str">
        <f>IF(D166&lt;&gt;"",IF(Program!D169&lt;&gt;"","("&amp;Program!D169&amp;")","("&amp;Program!D$3&amp;")"),"")</f>
        <v/>
      </c>
      <c r="E168" s="29" t="str">
        <f>IF(E166&lt;&gt;"",IF(Program!E169&lt;&gt;"","("&amp;Program!E169&amp;")","("&amp;Program!E$3&amp;")"),"")</f>
        <v/>
      </c>
      <c r="F168" s="29" t="str">
        <f>IF(F166&lt;&gt;"",IF(Program!F169&lt;&gt;"","("&amp;Program!F169&amp;")","("&amp;Program!F$3&amp;")"),"")</f>
        <v/>
      </c>
      <c r="G168" s="29" t="str">
        <f>IF(G166&lt;&gt;"",IF(Program!G169&lt;&gt;"","("&amp;Program!G169&amp;")","("&amp;Program!G$3&amp;")"),"")</f>
        <v/>
      </c>
      <c r="H168" s="29" t="str">
        <f>IF(H166&lt;&gt;"",IF(Program!H169&lt;&gt;"","("&amp;Program!H169&amp;")","("&amp;Program!H$3&amp;")"),"")</f>
        <v/>
      </c>
      <c r="I168" s="29" t="str">
        <f>IF(I166&lt;&gt;"",IF(Program!I169&lt;&gt;"","("&amp;Program!I169&amp;")","("&amp;Program!I$3&amp;")"),"")</f>
        <v/>
      </c>
      <c r="J168" s="29" t="str">
        <f>IF(J166&lt;&gt;"",IF(Program!J169&lt;&gt;"","("&amp;Program!J169&amp;")","("&amp;Program!J$3&amp;")"),"")</f>
        <v/>
      </c>
      <c r="K168" s="29" t="str">
        <f>IF(K166&lt;&gt;"",IF(Program!K169&lt;&gt;"","("&amp;Program!K169&amp;")","("&amp;Program!K$3&amp;")"),"")</f>
        <v/>
      </c>
      <c r="L168" s="29" t="str">
        <f>IF(L166&lt;&gt;"",IF(Program!L169&lt;&gt;"","("&amp;Program!L169&amp;")","("&amp;Program!L$3&amp;")"),"")</f>
        <v/>
      </c>
      <c r="M168" s="29" t="str">
        <f>IF(M166&lt;&gt;"",IF(Program!M169&lt;&gt;"","("&amp;Program!M169&amp;")","("&amp;Program!M$3&amp;")"),"")</f>
        <v/>
      </c>
      <c r="N168" s="29" t="str">
        <f>IF(N166&lt;&gt;"",IF(Program!N169&lt;&gt;"","("&amp;Program!N169&amp;")","("&amp;Program!N$3&amp;")"),"")</f>
        <v/>
      </c>
      <c r="O168" s="29" t="str">
        <f>IF(O166&lt;&gt;"",IF(Program!O169&lt;&gt;"","("&amp;Program!O169&amp;")","("&amp;Program!O$3&amp;")"),"")</f>
        <v/>
      </c>
      <c r="P168" s="29" t="str">
        <f>IF(P166&lt;&gt;"",IF(Program!P169&lt;&gt;"","("&amp;Program!P169&amp;")","("&amp;Program!P$3&amp;")"),"")</f>
        <v/>
      </c>
      <c r="Q168" s="29" t="str">
        <f>IF(Q166&lt;&gt;"",IF(Program!Q169&lt;&gt;"","("&amp;Program!Q169&amp;")","("&amp;Program!Q$3&amp;")"),"")</f>
        <v/>
      </c>
      <c r="R168" s="29" t="str">
        <f>IF(R166&lt;&gt;"",IF(Program!R169&lt;&gt;"","("&amp;Program!R169&amp;")","("&amp;Program!R$3&amp;")"),"")</f>
        <v/>
      </c>
      <c r="S168" s="29" t="str">
        <f>IF(S166&lt;&gt;"",IF(Program!S169&lt;&gt;"","("&amp;Program!S169&amp;")","("&amp;Program!S$3&amp;")"),"")</f>
        <v/>
      </c>
      <c r="T168" s="29" t="str">
        <f>IF(T166&lt;&gt;"",IF(Program!T169&lt;&gt;"","("&amp;Program!T169&amp;")","("&amp;Program!T$3&amp;")"),"")</f>
        <v/>
      </c>
      <c r="U168" s="29" t="str">
        <f>IF(U166&lt;&gt;"",IF(Program!U169&lt;&gt;"","("&amp;Program!U169&amp;")","("&amp;Program!U$3&amp;")"),"")</f>
        <v/>
      </c>
      <c r="V168" s="29" t="str">
        <f>IF(V166&lt;&gt;"",IF(Program!V169&lt;&gt;"","("&amp;Program!V169&amp;")","("&amp;Program!V$3&amp;")"),"")</f>
        <v/>
      </c>
      <c r="W168" s="29" t="str">
        <f>IF(W166&lt;&gt;"",IF(Program!W169&lt;&gt;"","("&amp;Program!W169&amp;")","("&amp;Program!W$3&amp;")"),"")</f>
        <v/>
      </c>
      <c r="X168" s="29" t="str">
        <f>IF(X166&lt;&gt;"",IF(Program!X169&lt;&gt;"","("&amp;Program!X169&amp;")","("&amp;Program!X$3&amp;")"),"")</f>
        <v/>
      </c>
      <c r="Y168" s="29" t="str">
        <f>IF(Y166&lt;&gt;"",IF(Program!Y169&lt;&gt;"","("&amp;Program!Y169&amp;")","("&amp;Program!Y$3&amp;")"),"")</f>
        <v/>
      </c>
      <c r="Z168" s="29" t="str">
        <f>IF(Z166&lt;&gt;"",IF(Program!Z169&lt;&gt;"","("&amp;Program!Z169&amp;")","("&amp;Program!Z$3&amp;")"),"")</f>
        <v/>
      </c>
      <c r="AA168" s="29" t="str">
        <f>IF(AA166&lt;&gt;"",IF(Program!AA169&lt;&gt;"","("&amp;Program!AA169&amp;")","("&amp;Program!AA$3&amp;")"),"")</f>
        <v/>
      </c>
      <c r="AB168" s="29" t="str">
        <f>IF(AB166&lt;&gt;"",IF(Program!AB169&lt;&gt;"","("&amp;Program!AB169&amp;")","("&amp;Program!AB$3&amp;")"),"")</f>
        <v/>
      </c>
      <c r="AC168" s="29" t="str">
        <f>IF(AC166&lt;&gt;"",IF(Program!AC169&lt;&gt;"","("&amp;Program!AC169&amp;")","("&amp;Program!AC$3&amp;")"),"")</f>
        <v/>
      </c>
      <c r="AD168" s="29" t="str">
        <f>IF(AD166&lt;&gt;"",IF(Program!AD169&lt;&gt;"","("&amp;Program!AD169&amp;")","("&amp;Program!AD$3&amp;")"),"")</f>
        <v/>
      </c>
      <c r="AE168" s="29" t="str">
        <f>IF(AE166&lt;&gt;"",IF(Program!AE169&lt;&gt;"","("&amp;Program!AE169&amp;")","("&amp;Program!AE$3&amp;")"),"")</f>
        <v/>
      </c>
      <c r="AF168" s="29" t="str">
        <f>IF(AF166&lt;&gt;"",IF(Program!AF169&lt;&gt;"","("&amp;Program!AF169&amp;")","("&amp;Program!AF$3&amp;")"),"")</f>
        <v/>
      </c>
      <c r="AG168" s="29" t="str">
        <f>IF(AG166&lt;&gt;"",IF(Program!AG169&lt;&gt;"","("&amp;Program!AG169&amp;")","("&amp;Program!AG$3&amp;")"),"")</f>
        <v/>
      </c>
      <c r="AH168" s="29" t="str">
        <f>IF(AH166&lt;&gt;"",IF(Program!AH169&lt;&gt;"","("&amp;Program!AH169&amp;")","("&amp;Program!AH$3&amp;")"),"")</f>
        <v/>
      </c>
      <c r="AI168" s="29" t="str">
        <f>IF(AI166&lt;&gt;"",IF(Program!AI169&lt;&gt;"","("&amp;Program!AI169&amp;")","("&amp;Program!AI$3&amp;")"),"")</f>
        <v/>
      </c>
      <c r="AJ168" s="29" t="str">
        <f>IF(AJ166&lt;&gt;"",IF(Program!AJ169&lt;&gt;"","("&amp;Program!AJ169&amp;")","("&amp;Program!AJ$3&amp;")"),"")</f>
        <v/>
      </c>
      <c r="AK168" s="29" t="str">
        <f>IF(AK166&lt;&gt;"",IF(Program!AK169&lt;&gt;"","("&amp;Program!AK169&amp;")","("&amp;Program!AK$3&amp;")"),"")</f>
        <v/>
      </c>
      <c r="AL168" s="29" t="str">
        <f>IF(AL166&lt;&gt;"",IF(Program!AL169&lt;&gt;"","("&amp;Program!AL169&amp;")","("&amp;Program!AL$3&amp;")"),"")</f>
        <v/>
      </c>
      <c r="AM168" s="29" t="str">
        <f>IF(AM166&lt;&gt;"",IF(Program!AM169&lt;&gt;"","("&amp;Program!AM169&amp;")","("&amp;Program!AM$3&amp;")"),"")</f>
        <v/>
      </c>
      <c r="AN168" s="29" t="str">
        <f>IF(AN166&lt;&gt;"",IF(Program!AN169&lt;&gt;"","("&amp;Program!AN169&amp;")","("&amp;Program!AN$3&amp;")"),"")</f>
        <v/>
      </c>
      <c r="AO168" s="29" t="str">
        <f>IF(AO166&lt;&gt;"",IF(Program!AO169&lt;&gt;"","("&amp;Program!AO169&amp;")","("&amp;Program!AO$3&amp;")"),"")</f>
        <v/>
      </c>
      <c r="AP168" s="29" t="str">
        <f>IF(AP166&lt;&gt;"",IF(Program!AP169&lt;&gt;"","("&amp;Program!AP169&amp;")","("&amp;Program!AP$3&amp;")"),"")</f>
        <v/>
      </c>
      <c r="AQ168" s="29" t="str">
        <f>IF(AQ166&lt;&gt;"",IF(Program!AQ169&lt;&gt;"","("&amp;Program!AQ169&amp;")","("&amp;Program!AQ$3&amp;")"),"")</f>
        <v/>
      </c>
      <c r="AR168" s="29" t="str">
        <f>IF(AR166&lt;&gt;"",IF(Program!AR169&lt;&gt;"","("&amp;Program!AR169&amp;")","("&amp;Program!AR$3&amp;")"),"")</f>
        <v/>
      </c>
      <c r="AS168" s="29" t="str">
        <f>IF(AS166&lt;&gt;"",IF(Program!AS169&lt;&gt;"","("&amp;Program!AS169&amp;")","("&amp;Program!AS$3&amp;")"),"")</f>
        <v/>
      </c>
      <c r="AT168" s="29" t="str">
        <f>IF(AT166&lt;&gt;"",IF(Program!AT169&lt;&gt;"","("&amp;Program!AT169&amp;")","("&amp;Program!AT$3&amp;")"),"")</f>
        <v/>
      </c>
      <c r="AU168" s="29" t="str">
        <f>IF(AU166&lt;&gt;"",IF(Program!AU169&lt;&gt;"","("&amp;Program!AU169&amp;")","("&amp;Program!AU$3&amp;")"),"")</f>
        <v/>
      </c>
      <c r="AV168" s="29" t="str">
        <f>IF(AV166&lt;&gt;"",IF(Program!AV169&lt;&gt;"","("&amp;Program!AV169&amp;")","("&amp;Program!AV$3&amp;")"),"")</f>
        <v/>
      </c>
      <c r="AW168" s="29" t="str">
        <f>IF(AW166&lt;&gt;"",IF(Program!AW169&lt;&gt;"","("&amp;Program!AW169&amp;")","("&amp;Program!AW$3&amp;")"),"")</f>
        <v/>
      </c>
      <c r="AX168" s="29" t="str">
        <f>IF(AX166&lt;&gt;"",IF(Program!AX169&lt;&gt;"","("&amp;Program!AX169&amp;")","("&amp;Program!AX$3&amp;")"),"")</f>
        <v/>
      </c>
      <c r="AY168" s="29" t="str">
        <f>IF(AY166&lt;&gt;"",IF(Program!AY169&lt;&gt;"","("&amp;Program!AY169&amp;")","("&amp;Program!AY$3&amp;")"),"")</f>
        <v/>
      </c>
      <c r="AZ168" s="29" t="str">
        <f>IF(AZ166&lt;&gt;"",IF(Program!AZ169&lt;&gt;"","("&amp;Program!AZ169&amp;")","("&amp;Program!AZ$3&amp;")"),"")</f>
        <v/>
      </c>
      <c r="BA168" s="29" t="str">
        <f>IF(BA166&lt;&gt;"",IF(Program!BA169&lt;&gt;"","("&amp;Program!BA169&amp;")","("&amp;Program!BA$3&amp;")"),"")</f>
        <v/>
      </c>
      <c r="BB168" s="29" t="str">
        <f>IF(BB166&lt;&gt;"",IF(Program!BB169&lt;&gt;"","("&amp;Program!BB169&amp;")","("&amp;Program!BB$3&amp;")"),"")</f>
        <v/>
      </c>
      <c r="BC168" s="29" t="str">
        <f>IF(BC166&lt;&gt;"",IF(Program!BC169&lt;&gt;"","("&amp;Program!BC169&amp;")","("&amp;Program!BC$3&amp;")"),"")</f>
        <v/>
      </c>
      <c r="BD168" s="29" t="str">
        <f>IF(BD166&lt;&gt;"",IF(Program!BD169&lt;&gt;"","("&amp;Program!BD169&amp;")","("&amp;Program!BD$3&amp;")"),"")</f>
        <v/>
      </c>
      <c r="BE168" s="29" t="str">
        <f>IF(BE166&lt;&gt;"",IF(Program!BE169&lt;&gt;"","("&amp;Program!BE169&amp;")","("&amp;Program!BE$3&amp;")"),"")</f>
        <v/>
      </c>
      <c r="BG168" t="str">
        <f t="shared" ref="BG168:BG169" si="249">CONCATENATE(AR168,AR170,AS168,AS170,AT168,AT170,AU168,AU170,AV168,AV170,AW168,AW170,AX168,AX170,AY168,AY170,AZ168,AZ170,BA168,BA170,BB168,BB170,BC168,BC170,BD168,BD170,BE168,BE170)</f>
        <v/>
      </c>
    </row>
    <row r="169" spans="1:59">
      <c r="A169" s="394"/>
      <c r="B169" s="5">
        <v>0.875</v>
      </c>
      <c r="C169" s="6" t="str">
        <f t="shared" ref="C169:C213" si="250">CONCATENATE(BF169,BG169)</f>
        <v/>
      </c>
      <c r="D169" s="9" t="str">
        <f>IF(IFERROR(SEARCH(Kişisel!$A$1,Program!D171),FALSE),D$2&amp;"-"&amp;Program!D170&amp;"/ ","")</f>
        <v/>
      </c>
      <c r="E169" s="9" t="str">
        <f>IF(IFERROR(SEARCH(Kişisel!$A$1,Program!E171),FALSE),E$2&amp;"-"&amp;Program!E170&amp;"/ ","")</f>
        <v/>
      </c>
      <c r="F169" s="9" t="str">
        <f>IF(IFERROR(SEARCH(Kişisel!$A$1,Program!F171),FALSE),F$2&amp;"-"&amp;Program!F170&amp;"/ ","")</f>
        <v/>
      </c>
      <c r="G169" s="9" t="str">
        <f>IF(IFERROR(SEARCH(Kişisel!$A$1,Program!G171),FALSE),G$2&amp;"-"&amp;Program!G170&amp;"/ ","")</f>
        <v/>
      </c>
      <c r="H169" s="9" t="str">
        <f>IF(IFERROR(SEARCH(Kişisel!$A$1,Program!H171),FALSE),H$2&amp;"-"&amp;Program!H170&amp;"/ ","")</f>
        <v/>
      </c>
      <c r="I169" s="9" t="str">
        <f>IF(IFERROR(SEARCH(Kişisel!$A$1,Program!I171),FALSE),I$2&amp;"-"&amp;Program!I170&amp;"/ ","")</f>
        <v/>
      </c>
      <c r="J169" s="9" t="str">
        <f>IF(IFERROR(SEARCH(Kişisel!$A$1,Program!J171),FALSE),J$2&amp;"-"&amp;Program!J170&amp;"/ ","")</f>
        <v/>
      </c>
      <c r="K169" s="9" t="str">
        <f>IF(IFERROR(SEARCH(Kişisel!$A$1,Program!K171),FALSE),K$2&amp;"-"&amp;Program!K170&amp;"/ ","")</f>
        <v/>
      </c>
      <c r="L169" s="9" t="str">
        <f>IF(IFERROR(SEARCH(Kişisel!$A$1,Program!L171),FALSE),L$2&amp;"-"&amp;Program!L170&amp;"/ ","")</f>
        <v/>
      </c>
      <c r="M169" s="9" t="str">
        <f>IF(IFERROR(SEARCH(Kişisel!$A$1,Program!M171),FALSE),M$2&amp;"-"&amp;Program!M170&amp;"/ ","")</f>
        <v/>
      </c>
      <c r="N169" s="9" t="str">
        <f>IF(IFERROR(SEARCH(Kişisel!$A$1,Program!N171),FALSE),N$2&amp;"-"&amp;Program!N170&amp;"/ ","")</f>
        <v/>
      </c>
      <c r="O169" s="9" t="str">
        <f>IF(IFERROR(SEARCH(Kişisel!$A$1,Program!O171),FALSE),O$2&amp;"-"&amp;Program!O170&amp;"/ ","")</f>
        <v/>
      </c>
      <c r="P169" s="9" t="str">
        <f>IF(IFERROR(SEARCH(Kişisel!$A$1,Program!P171),FALSE),P$2&amp;"-"&amp;Program!P170&amp;"/ ","")</f>
        <v/>
      </c>
      <c r="Q169" s="9" t="str">
        <f>IF(IFERROR(SEARCH(Kişisel!$A$1,Program!Q171),FALSE),Q$2&amp;"-"&amp;Program!Q170&amp;"/ ","")</f>
        <v/>
      </c>
      <c r="R169" s="9" t="str">
        <f>IF(IFERROR(SEARCH(Kişisel!$A$1,Program!R171),FALSE),R$2&amp;"-"&amp;Program!R170&amp;"/ ","")</f>
        <v/>
      </c>
      <c r="S169" s="9" t="str">
        <f>IF(IFERROR(SEARCH(Kişisel!$A$1,Program!S171),FALSE),S$2&amp;"-"&amp;Program!S170&amp;"/ ","")</f>
        <v/>
      </c>
      <c r="T169" s="9" t="str">
        <f>IF(IFERROR(SEARCH(Kişisel!$A$1,Program!T171),FALSE),T$2&amp;"-"&amp;Program!T170&amp;"/ ","")</f>
        <v/>
      </c>
      <c r="U169" s="9" t="str">
        <f>IF(IFERROR(SEARCH(Kişisel!$A$1,Program!U171),FALSE),U$2&amp;"-"&amp;Program!U170&amp;"/ ","")</f>
        <v/>
      </c>
      <c r="V169" s="9" t="str">
        <f>IF(IFERROR(SEARCH(Kişisel!$A$1,Program!V171),FALSE),V$2&amp;"-"&amp;Program!V170&amp;"/ ","")</f>
        <v/>
      </c>
      <c r="W169" s="9" t="str">
        <f>IF(IFERROR(SEARCH(Kişisel!$A$1,Program!W171),FALSE),W$2&amp;"-"&amp;Program!W170&amp;"/ ","")</f>
        <v/>
      </c>
      <c r="X169" s="9" t="str">
        <f>IF(IFERROR(SEARCH(Kişisel!$A$1,Program!X171),FALSE),X$2&amp;"-"&amp;Program!X170&amp;"/ ","")</f>
        <v/>
      </c>
      <c r="Y169" s="9" t="str">
        <f>IF(IFERROR(SEARCH(Kişisel!$A$1,Program!Y171),FALSE),Y$2&amp;"-"&amp;Program!Y170&amp;"/ ","")</f>
        <v/>
      </c>
      <c r="Z169" s="9" t="str">
        <f>IF(IFERROR(SEARCH(Kişisel!$A$1,Program!Z171),FALSE),Z$2&amp;"-"&amp;Program!Z170&amp;"/ ","")</f>
        <v/>
      </c>
      <c r="AA169" s="9" t="str">
        <f>IF(IFERROR(SEARCH(Kişisel!$A$1,Program!AA171),FALSE),AA$2&amp;"-"&amp;Program!AA170&amp;"/ ","")</f>
        <v/>
      </c>
      <c r="AB169" s="9" t="str">
        <f>IF(IFERROR(SEARCH(Kişisel!$A$1,Program!AB171),FALSE),AB$2&amp;"-"&amp;Program!AB170&amp;"/ ","")</f>
        <v/>
      </c>
      <c r="AC169" s="9" t="str">
        <f>IF(IFERROR(SEARCH(Kişisel!$A$1,Program!AC171),FALSE),AC$2&amp;"-"&amp;Program!AC170&amp;"/ ","")</f>
        <v/>
      </c>
      <c r="AD169" s="9" t="str">
        <f>IF(IFERROR(SEARCH(Kişisel!$A$1,Program!AD171),FALSE),AD$2&amp;"-"&amp;Program!AD170&amp;"/ ","")</f>
        <v/>
      </c>
      <c r="AE169" s="9" t="str">
        <f>IF(IFERROR(SEARCH(Kişisel!$A$1,Program!AE171),FALSE),AE$2&amp;"-"&amp;Program!AE170&amp;"/ ","")</f>
        <v/>
      </c>
      <c r="AF169" s="9" t="str">
        <f>IF(IFERROR(SEARCH(Kişisel!$A$1,Program!AF171),FALSE),AF$2&amp;"-"&amp;Program!AF170&amp;"/ ","")</f>
        <v/>
      </c>
      <c r="AG169" s="9" t="str">
        <f>IF(IFERROR(SEARCH(Kişisel!$A$1,Program!AG171),FALSE),AG$2&amp;"-"&amp;Program!AG170&amp;"/ ","")</f>
        <v/>
      </c>
      <c r="AH169" s="9" t="str">
        <f>IF(IFERROR(SEARCH(Kişisel!$A$1,Program!AH171),FALSE),AH$2&amp;"-"&amp;Program!AH170&amp;"/ ","")</f>
        <v/>
      </c>
      <c r="AI169" s="9" t="str">
        <f>IF(IFERROR(SEARCH(Kişisel!$A$1,Program!AI171),FALSE),AI$2&amp;"-"&amp;Program!AI170&amp;"/ ","")</f>
        <v/>
      </c>
      <c r="AJ169" s="9" t="str">
        <f>IF(IFERROR(SEARCH(Kişisel!$A$1,Program!AJ171),FALSE),AJ$2&amp;"-"&amp;Program!AJ170&amp;"/ ","")</f>
        <v/>
      </c>
      <c r="AK169" s="9" t="str">
        <f>IF(IFERROR(SEARCH(Kişisel!$A$1,Program!AK171),FALSE),AK$2&amp;"-"&amp;Program!AK170&amp;"/ ","")</f>
        <v/>
      </c>
      <c r="AL169" s="9" t="str">
        <f>IF(IFERROR(SEARCH(Kişisel!$A$1,Program!AL171),FALSE),AL$2&amp;"-"&amp;Program!AL170&amp;"/ ","")</f>
        <v/>
      </c>
      <c r="AM169" s="9" t="str">
        <f>IF(IFERROR(SEARCH(Kişisel!$A$1,Program!AM171),FALSE),AM$2&amp;"-"&amp;Program!AM170&amp;"/ ","")</f>
        <v/>
      </c>
      <c r="AN169" s="9" t="str">
        <f>IF(IFERROR(SEARCH(Kişisel!$A$1,Program!AN171),FALSE),AN$2&amp;"-"&amp;Program!AN170&amp;"/ ","")</f>
        <v/>
      </c>
      <c r="AO169" s="9" t="str">
        <f>IF(IFERROR(SEARCH(Kişisel!$A$1,Program!AO171),FALSE),AO$2&amp;"-"&amp;Program!AO170&amp;"/ ","")</f>
        <v/>
      </c>
      <c r="AP169" s="9" t="str">
        <f>IF(IFERROR(SEARCH(Kişisel!$A$1,Program!AP171),FALSE),AP$2&amp;"-"&amp;Program!AP170&amp;"/ ","")</f>
        <v/>
      </c>
      <c r="AQ169" s="9" t="str">
        <f>IF(IFERROR(SEARCH(Kişisel!$A$1,Program!AQ171),FALSE),AQ$2&amp;"-"&amp;Program!AQ170&amp;"/ ","")</f>
        <v/>
      </c>
      <c r="AR169" s="9" t="str">
        <f>IF(IFERROR(SEARCH(Kişisel!$A$1,Program!AR171),FALSE),AR$2&amp;"-"&amp;Program!AR170&amp;"/ ","")</f>
        <v/>
      </c>
      <c r="AS169" s="9" t="str">
        <f>IF(IFERROR(SEARCH(Kişisel!$A$1,Program!AS171),FALSE),AS$2&amp;"-"&amp;Program!AS170&amp;"/ ","")</f>
        <v/>
      </c>
      <c r="AT169" s="9" t="str">
        <f>IF(IFERROR(SEARCH(Kişisel!$A$1,Program!AT171),FALSE),AT$2&amp;"-"&amp;Program!AT170&amp;"/ ","")</f>
        <v/>
      </c>
      <c r="AU169" s="9" t="str">
        <f>IF(IFERROR(SEARCH(Kişisel!$A$1,Program!AU171),FALSE),AU$2&amp;"-"&amp;Program!AU170&amp;"/ ","")</f>
        <v/>
      </c>
      <c r="AV169" s="9" t="str">
        <f>IF(IFERROR(SEARCH(Kişisel!$A$1,Program!AV171),FALSE),AV$2&amp;"-"&amp;Program!AV170&amp;"/ ","")</f>
        <v/>
      </c>
      <c r="AW169" s="9" t="str">
        <f>IF(IFERROR(SEARCH(Kişisel!$A$1,Program!AW171),FALSE),AW$2&amp;"-"&amp;Program!AW170&amp;"/ ","")</f>
        <v/>
      </c>
      <c r="AX169" s="9" t="str">
        <f>IF(IFERROR(SEARCH(Kişisel!$A$1,Program!AX171),FALSE),AX$2&amp;"-"&amp;Program!AX170&amp;"/ ","")</f>
        <v/>
      </c>
      <c r="AY169" s="9" t="str">
        <f>IF(IFERROR(SEARCH(Kişisel!$A$1,Program!AY171),FALSE),AY$2&amp;"-"&amp;Program!AY170&amp;"/ ","")</f>
        <v/>
      </c>
      <c r="AZ169" s="9" t="str">
        <f>IF(IFERROR(SEARCH(Kişisel!$A$1,Program!AZ171),FALSE),AZ$2&amp;"-"&amp;Program!AZ170&amp;"/ ","")</f>
        <v/>
      </c>
      <c r="BA169" s="9" t="str">
        <f>IF(IFERROR(SEARCH(Kişisel!$A$1,Program!BA171),FALSE),BA$2&amp;"-"&amp;Program!BA170&amp;"/ ","")</f>
        <v/>
      </c>
      <c r="BB169" s="9" t="str">
        <f>IF(IFERROR(SEARCH(Kişisel!$A$1,Program!BB171),FALSE),BB$2&amp;"-"&amp;Program!BB170&amp;"/ ","")</f>
        <v/>
      </c>
      <c r="BC169" s="9" t="str">
        <f>IF(IFERROR(SEARCH(Kişisel!$A$1,Program!BC171),FALSE),BC$2&amp;"-"&amp;Program!BC170&amp;"/ ","")</f>
        <v/>
      </c>
      <c r="BD169" s="9" t="str">
        <f>IF(IFERROR(SEARCH(Kişisel!$A$1,Program!BD171),FALSE),BD$2&amp;"-"&amp;Program!BD170&amp;"/ ","")</f>
        <v/>
      </c>
      <c r="BE169" s="9" t="str">
        <f>IF(IFERROR(SEARCH(Kişisel!$A$1,Program!BE171),FALSE),BE$2&amp;"-"&amp;Program!BE170&amp;"/ ","")</f>
        <v/>
      </c>
      <c r="BF169" t="str">
        <f t="shared" ref="BF169" si="251">CONCATENATE(D169,D171,E169,E171,F169,F171,G169,G171,H169,H171,I169,I171,J169,J171,K169,K171,L169,L171,M169,M171,N169,N171,O169,O171,P169,P171,Q169,Q171,R169,R171,S169,S171,T169,T171,U169,U171,V169,V171,W169,W171,X169,X171,Y169,Y171,Z169,Z171,AA169,AA171,AB169,AB171,AC169,AC171,AD169,AD171,AE169,AE171,AF169,AF171,AG169,AG171,AH169,AH171,AI169,AI171,AJ169,AJ171,AK169,AK171,AL169,AL171,AM169,AM171,AN169,AN171,AO169,AO171,AP169,AP171,AQ169,AQ171)</f>
        <v/>
      </c>
      <c r="BG169" t="str">
        <f t="shared" si="249"/>
        <v/>
      </c>
    </row>
    <row r="170" spans="1:59">
      <c r="A170" s="394"/>
      <c r="B170" s="5"/>
      <c r="C170" s="6" t="str">
        <f t="shared" si="250"/>
        <v/>
      </c>
      <c r="D170" t="str">
        <f>IF(AND(Program!D170&lt;&gt;"",OR(Kişisel!$C$1=Program!D172,AND(Program!D172="",Program!D$3=Kişisel!$C$1))),CONCATENATE(D$2,"-",Program!D170," "),"")</f>
        <v/>
      </c>
      <c r="E170" t="str">
        <f>IF(AND(Program!E170&lt;&gt;"",OR(Kişisel!$C$1=Program!E172,AND(Program!E172="",Program!E$3=Kişisel!$C$1))),CONCATENATE(E$2,"-",Program!E170," "),"")</f>
        <v/>
      </c>
      <c r="F170" t="str">
        <f>IF(AND(Program!F170&lt;&gt;"",OR(Kişisel!$C$1=Program!F172,AND(Program!F172="",Program!F$3=Kişisel!$C$1))),CONCATENATE(F$2,"-",Program!F170," "),"")</f>
        <v/>
      </c>
      <c r="G170" t="str">
        <f>IF(AND(Program!G170&lt;&gt;"",OR(Kişisel!$C$1=Program!G172,AND(Program!G172="",Program!G$3=Kişisel!$C$1))),CONCATENATE(G$2,"-",Program!G170," "),"")</f>
        <v/>
      </c>
      <c r="H170" t="str">
        <f>IF(AND(Program!H170&lt;&gt;"",OR(Kişisel!$C$1=Program!H172,AND(Program!H172="",Program!H$3=Kişisel!$C$1))),CONCATENATE(H$2,"-",Program!H170," "),"")</f>
        <v/>
      </c>
      <c r="I170" t="str">
        <f>IF(AND(Program!I170&lt;&gt;"",OR(Kişisel!$C$1=Program!I172,AND(Program!I172="",Program!I$3=Kişisel!$C$1))),CONCATENATE(I$2,"-",Program!I170," "),"")</f>
        <v/>
      </c>
      <c r="J170" t="str">
        <f>IF(AND(Program!J170&lt;&gt;"",OR(Kişisel!$C$1=Program!J172,AND(Program!J172="",Program!J$3=Kişisel!$C$1))),CONCATENATE(J$2,"-",Program!J170," "),"")</f>
        <v/>
      </c>
      <c r="K170" t="str">
        <f>IF(AND(Program!K170&lt;&gt;"",OR(Kişisel!$C$1=Program!K172,AND(Program!K172="",Program!K$3=Kişisel!$C$1))),CONCATENATE(K$2,"-",Program!K170," "),"")</f>
        <v/>
      </c>
      <c r="L170" t="str">
        <f>IF(AND(Program!L170&lt;&gt;"",OR(Kişisel!$C$1=Program!L172,AND(Program!L172="",Program!L$3=Kişisel!$C$1))),CONCATENATE(L$2,"-",Program!L170," "),"")</f>
        <v/>
      </c>
      <c r="M170" t="str">
        <f>IF(AND(Program!M170&lt;&gt;"",OR(Kişisel!$C$1=Program!M172,AND(Program!M172="",Program!M$3=Kişisel!$C$1))),CONCATENATE(M$2,"-",Program!M170," "),"")</f>
        <v/>
      </c>
      <c r="N170" t="str">
        <f>IF(AND(Program!N170&lt;&gt;"",OR(Kişisel!$C$1=Program!N172,AND(Program!N172="",Program!N$3=Kişisel!$C$1))),CONCATENATE(N$2,"-",Program!N170," "),"")</f>
        <v/>
      </c>
      <c r="O170" t="str">
        <f>IF(AND(Program!O170&lt;&gt;"",OR(Kişisel!$C$1=Program!O172,AND(Program!O172="",Program!O$3=Kişisel!$C$1))),CONCATENATE(O$2,"-",Program!O170," "),"")</f>
        <v/>
      </c>
      <c r="P170" t="str">
        <f>IF(AND(Program!P170&lt;&gt;"",OR(Kişisel!$C$1=Program!P172,AND(Program!P172="",Program!P$3=Kişisel!$C$1))),CONCATENATE(P$2,"-",Program!P170," "),"")</f>
        <v/>
      </c>
      <c r="Q170" t="str">
        <f>IF(AND(Program!Q170&lt;&gt;"",OR(Kişisel!$C$1=Program!Q172,AND(Program!Q172="",Program!Q$3=Kişisel!$C$1))),CONCATENATE(Q$2,"-",Program!Q170," "),"")</f>
        <v/>
      </c>
      <c r="R170" t="str">
        <f>IF(AND(Program!R170&lt;&gt;"",OR(Kişisel!$C$1=Program!R172,AND(Program!R172="",Program!R$3=Kişisel!$C$1))),CONCATENATE(R$2,"-",Program!R170," "),"")</f>
        <v/>
      </c>
      <c r="S170" t="str">
        <f>IF(AND(Program!S170&lt;&gt;"",OR(Kişisel!$C$1=Program!S172,AND(Program!S172="",Program!S$3=Kişisel!$C$1))),CONCATENATE(S$2,"-",Program!S170," "),"")</f>
        <v/>
      </c>
      <c r="T170" t="str">
        <f>IF(AND(Program!T170&lt;&gt;"",OR(Kişisel!$C$1=Program!T172,AND(Program!T172="",Program!T$3=Kişisel!$C$1))),CONCATENATE(T$2,"-",Program!T170," "),"")</f>
        <v/>
      </c>
      <c r="U170" t="str">
        <f>IF(AND(Program!U170&lt;&gt;"",OR(Kişisel!$C$1=Program!U172,AND(Program!U172="",Program!U$3=Kişisel!$C$1))),CONCATENATE(U$2,"-",Program!U170," "),"")</f>
        <v/>
      </c>
      <c r="V170" t="str">
        <f>IF(AND(Program!V170&lt;&gt;"",OR(Kişisel!$C$1=Program!V172,AND(Program!V172="",Program!V$3=Kişisel!$C$1))),CONCATENATE(V$2,"-",Program!V170," "),"")</f>
        <v/>
      </c>
      <c r="W170" t="str">
        <f>IF(AND(Program!W170&lt;&gt;"",OR(Kişisel!$C$1=Program!W172,AND(Program!W172="",Program!W$3=Kişisel!$C$1))),CONCATENATE(W$2,"-",Program!W170," "),"")</f>
        <v/>
      </c>
      <c r="X170" t="str">
        <f>IF(AND(Program!X170&lt;&gt;"",OR(Kişisel!$C$1=Program!X172,AND(Program!X172="",Program!X$3=Kişisel!$C$1))),CONCATENATE(X$2,"-",Program!X170," "),"")</f>
        <v/>
      </c>
      <c r="Y170" t="str">
        <f>IF(AND(Program!Y170&lt;&gt;"",OR(Kişisel!$C$1=Program!Y172,AND(Program!Y172="",Program!Y$3=Kişisel!$C$1))),CONCATENATE(Y$2,"-",Program!Y170," "),"")</f>
        <v/>
      </c>
      <c r="Z170" t="str">
        <f>IF(AND(Program!Z170&lt;&gt;"",OR(Kişisel!$C$1=Program!Z172,AND(Program!Z172="",Program!Z$3=Kişisel!$C$1))),CONCATENATE(Z$2,"-",Program!Z170," "),"")</f>
        <v/>
      </c>
      <c r="AA170" t="str">
        <f>IF(AND(Program!AA170&lt;&gt;"",OR(Kişisel!$C$1=Program!AA172,AND(Program!AA172="",Program!AA$3=Kişisel!$C$1))),CONCATENATE(AA$2,"-",Program!AA170," "),"")</f>
        <v/>
      </c>
      <c r="AB170" t="str">
        <f>IF(AND(Program!AB170&lt;&gt;"",OR(Kişisel!$C$1=Program!AB172,AND(Program!AB172="",Program!AB$3=Kişisel!$C$1))),CONCATENATE(AB$2,"-",Program!AB170," "),"")</f>
        <v/>
      </c>
      <c r="AC170" t="str">
        <f>IF(AND(Program!AC170&lt;&gt;"",OR(Kişisel!$C$1=Program!AC172,AND(Program!AC172="",Program!AC$3=Kişisel!$C$1))),CONCATENATE(AC$2,"-",Program!AC170," "),"")</f>
        <v/>
      </c>
      <c r="AD170" t="str">
        <f>IF(AND(Program!AD170&lt;&gt;"",OR(Kişisel!$C$1=Program!AD172,AND(Program!AD172="",Program!AD$3=Kişisel!$C$1))),CONCATENATE(AD$2,"-",Program!AD170," "),"")</f>
        <v/>
      </c>
      <c r="AE170" t="str">
        <f>IF(AND(Program!AE170&lt;&gt;"",OR(Kişisel!$C$1=Program!AE172,AND(Program!AE172="",Program!AE$3=Kişisel!$C$1))),CONCATENATE(AE$2,"-",Program!AE170," "),"")</f>
        <v/>
      </c>
      <c r="AF170" t="str">
        <f>IF(AND(Program!AF170&lt;&gt;"",OR(Kişisel!$C$1=Program!AF172,AND(Program!AF172="",Program!AF$3=Kişisel!$C$1))),CONCATENATE(AF$2,"-",Program!AF170," "),"")</f>
        <v/>
      </c>
      <c r="AG170" t="str">
        <f>IF(AND(Program!AG170&lt;&gt;"",OR(Kişisel!$C$1=Program!AG172,AND(Program!AG172="",Program!AG$3=Kişisel!$C$1))),CONCATENATE(AG$2,"-",Program!AG170," "),"")</f>
        <v/>
      </c>
      <c r="AH170" t="str">
        <f>IF(AND(Program!AH170&lt;&gt;"",OR(Kişisel!$C$1=Program!AH172,AND(Program!AH172="",Program!AH$3=Kişisel!$C$1))),CONCATENATE(AH$2,"-",Program!AH170," "),"")</f>
        <v/>
      </c>
      <c r="AI170" t="str">
        <f>IF(AND(Program!AI170&lt;&gt;"",OR(Kişisel!$C$1=Program!AI172,AND(Program!AI172="",Program!AI$3=Kişisel!$C$1))),CONCATENATE(AI$2,"-",Program!AI170," "),"")</f>
        <v/>
      </c>
      <c r="AJ170" t="str">
        <f>IF(AND(Program!AJ170&lt;&gt;"",OR(Kişisel!$C$1=Program!AJ172,AND(Program!AJ172="",Program!AJ$3=Kişisel!$C$1))),CONCATENATE(AJ$2,"-",Program!AJ170," "),"")</f>
        <v/>
      </c>
      <c r="AK170" t="str">
        <f>IF(AND(Program!AK170&lt;&gt;"",OR(Kişisel!$C$1=Program!AK172,AND(Program!AK172="",Program!AK$3=Kişisel!$C$1))),CONCATENATE(AK$2,"-",Program!AK170," "),"")</f>
        <v/>
      </c>
      <c r="AL170" t="str">
        <f>IF(AND(Program!AL170&lt;&gt;"",OR(Kişisel!$C$1=Program!AL172,AND(Program!AL172="",Program!AL$3=Kişisel!$C$1))),CONCATENATE(AL$2,"-",Program!AL170," "),"")</f>
        <v/>
      </c>
      <c r="AM170" t="str">
        <f>IF(AND(Program!AM170&lt;&gt;"",OR(Kişisel!$C$1=Program!AM172,AND(Program!AM172="",Program!AM$3=Kişisel!$C$1))),CONCATENATE(AM$2,"-",Program!AM170," "),"")</f>
        <v/>
      </c>
      <c r="AN170" t="str">
        <f>IF(AND(Program!AN170&lt;&gt;"",OR(Kişisel!$C$1=Program!AN172,AND(Program!AN172="",Program!AN$3=Kişisel!$C$1))),CONCATENATE(AN$2,"-",Program!AN170," "),"")</f>
        <v/>
      </c>
      <c r="AO170" t="str">
        <f>IF(AND(Program!AO170&lt;&gt;"",OR(Kişisel!$C$1=Program!AO172,AND(Program!AO172="",Program!AO$3=Kişisel!$C$1))),CONCATENATE(AO$2,"-",Program!AO170," "),"")</f>
        <v/>
      </c>
      <c r="AP170" t="str">
        <f>IF(AND(Program!AP170&lt;&gt;"",OR(Kişisel!$C$1=Program!AP172,AND(Program!AP172="",Program!AP$3=Kişisel!$C$1))),CONCATENATE(AP$2,"-",Program!AP170," "),"")</f>
        <v/>
      </c>
      <c r="AQ170" t="str">
        <f>IF(AND(Program!AQ170&lt;&gt;"",OR(Kişisel!$C$1=Program!AQ172,AND(Program!AQ172="",Program!AQ$3=Kişisel!$C$1))),CONCATENATE(AQ$2,"-",Program!AQ170," "),"")</f>
        <v/>
      </c>
      <c r="AR170" t="str">
        <f>IF(AND(Program!AR170&lt;&gt;"",OR(Kişisel!$C$1=Program!AR172,AND(Program!AR172="",Program!AR$3=Kişisel!$C$1))),CONCATENATE(AR$2,"-",Program!AR170," "),"")</f>
        <v/>
      </c>
      <c r="AS170" t="str">
        <f>IF(AND(Program!AS170&lt;&gt;"",OR(Kişisel!$C$1=Program!AS172,AND(Program!AS172="",Program!AS$3=Kişisel!$C$1))),CONCATENATE(AS$2,"-",Program!AS170," "),"")</f>
        <v/>
      </c>
      <c r="AT170" t="str">
        <f>IF(AND(Program!AT170&lt;&gt;"",OR(Kişisel!$C$1=Program!AT172,AND(Program!AT172="",Program!AT$3=Kişisel!$C$1))),CONCATENATE(AT$2,"-",Program!AT170," "),"")</f>
        <v/>
      </c>
      <c r="AU170" t="str">
        <f>IF(AND(Program!AU170&lt;&gt;"",OR(Kişisel!$C$1=Program!AU172,AND(Program!AU172="",Program!AU$3=Kişisel!$C$1))),CONCATENATE(AU$2,"-",Program!AU170," "),"")</f>
        <v/>
      </c>
      <c r="AV170" t="str">
        <f>IF(AND(Program!AV170&lt;&gt;"",OR(Kişisel!$C$1=Program!AV172,AND(Program!AV172="",Program!AV$3=Kişisel!$C$1))),CONCATENATE(AV$2,"-",Program!AV170," "),"")</f>
        <v/>
      </c>
      <c r="AW170" t="str">
        <f>IF(AND(Program!AW170&lt;&gt;"",OR(Kişisel!$C$1=Program!AW172,AND(Program!AW172="",Program!AW$3=Kişisel!$C$1))),CONCATENATE(AW$2,"-",Program!AW170," "),"")</f>
        <v/>
      </c>
      <c r="AX170" t="str">
        <f>IF(AND(Program!AX170&lt;&gt;"",OR(Kişisel!$C$1=Program!AX172,AND(Program!AX172="",Program!AX$3=Kişisel!$C$1))),CONCATENATE(AX$2,"-",Program!AX170," "),"")</f>
        <v/>
      </c>
      <c r="AY170" t="str">
        <f>IF(AND(Program!AY170&lt;&gt;"",OR(Kişisel!$C$1=Program!AY172,AND(Program!AY172="",Program!AY$3=Kişisel!$C$1))),CONCATENATE(AY$2,"-",Program!AY170," "),"")</f>
        <v/>
      </c>
      <c r="AZ170" t="str">
        <f>IF(AND(Program!AZ170&lt;&gt;"",OR(Kişisel!$C$1=Program!AZ172,AND(Program!AZ172="",Program!AZ$3=Kişisel!$C$1))),CONCATENATE(AZ$2,"-",Program!AZ170," "),"")</f>
        <v/>
      </c>
      <c r="BA170" t="str">
        <f>IF(AND(Program!BA170&lt;&gt;"",OR(Kişisel!$C$1=Program!BA172,AND(Program!BA172="",Program!BA$3=Kişisel!$C$1))),CONCATENATE(BA$2,"-",Program!BA170," "),"")</f>
        <v/>
      </c>
      <c r="BB170" t="str">
        <f>IF(AND(Program!BB170&lt;&gt;"",OR(Kişisel!$C$1=Program!BB172,AND(Program!BB172="",Program!BB$3=Kişisel!$C$1))),CONCATENATE(BB$2,"-",Program!BB170," "),"")</f>
        <v/>
      </c>
      <c r="BC170" t="str">
        <f>IF(AND(Program!BC170&lt;&gt;"",OR(Kişisel!$C$1=Program!BC172,AND(Program!BC172="",Program!BC$3=Kişisel!$C$1))),CONCATENATE(BC$2,"-",Program!BC170," "),"")</f>
        <v/>
      </c>
      <c r="BD170" t="str">
        <f>IF(AND(Program!BD170&lt;&gt;"",OR(Kişisel!$C$1=Program!BD172,AND(Program!BD172="",Program!BD$3=Kişisel!$C$1))),CONCATENATE(BD$2,"-",Program!BD170," "),"")</f>
        <v/>
      </c>
      <c r="BE170" t="str">
        <f>IF(AND(Program!BE170&lt;&gt;"",OR(Kişisel!$C$1=Program!BE172,AND(Program!BE172="",Program!BE$3=Kişisel!$C$1))),CONCATENATE(BE$2,"-",Program!BE170," "),"")</f>
        <v/>
      </c>
      <c r="BF170" t="str">
        <f t="shared" ref="BF170" si="252">CONCATENATE(D170,E170,F170,G170,H170,I170,J170,K170,L170,M170,N170,O170,P170,Q170,R170,S170,T170,U170,V170,W170,X170,Y170,Z170,AA170,AB170,AC170,AD170,AE170,AF170,AG170,AH170,AI170,AJ170,AK170,AL170,AM170,AN170,AO170,AP170,AQ170,)</f>
        <v/>
      </c>
      <c r="BG170" t="str">
        <f t="shared" ref="BG170" si="253">CONCATENATE(AR170,AS170,AT170,AU170,AV170,AW170,AX170,AY170,AZ170,BA170,BB170,BC170,BD170,BE170,)</f>
        <v/>
      </c>
    </row>
    <row r="171" spans="1:59">
      <c r="A171" s="394"/>
      <c r="B171" s="5"/>
      <c r="D171" s="29" t="str">
        <f>IF(D169&lt;&gt;"",IF(Program!D172&lt;&gt;"","("&amp;Program!D172&amp;")","("&amp;Program!D$3&amp;")"),"")</f>
        <v/>
      </c>
      <c r="E171" s="29" t="str">
        <f>IF(E169&lt;&gt;"",IF(Program!E172&lt;&gt;"","("&amp;Program!E172&amp;")","("&amp;Program!E$3&amp;")"),"")</f>
        <v/>
      </c>
      <c r="F171" s="29" t="str">
        <f>IF(F169&lt;&gt;"",IF(Program!F172&lt;&gt;"","("&amp;Program!F172&amp;")","("&amp;Program!F$3&amp;")"),"")</f>
        <v/>
      </c>
      <c r="G171" s="29" t="str">
        <f>IF(G169&lt;&gt;"",IF(Program!G172&lt;&gt;"","("&amp;Program!G172&amp;")","("&amp;Program!G$3&amp;")"),"")</f>
        <v/>
      </c>
      <c r="H171" s="29" t="str">
        <f>IF(H169&lt;&gt;"",IF(Program!H172&lt;&gt;"","("&amp;Program!H172&amp;")","("&amp;Program!H$3&amp;")"),"")</f>
        <v/>
      </c>
      <c r="I171" s="29" t="str">
        <f>IF(I169&lt;&gt;"",IF(Program!I172&lt;&gt;"","("&amp;Program!I172&amp;")","("&amp;Program!I$3&amp;")"),"")</f>
        <v/>
      </c>
      <c r="J171" s="29" t="str">
        <f>IF(J169&lt;&gt;"",IF(Program!J172&lt;&gt;"","("&amp;Program!J172&amp;")","("&amp;Program!J$3&amp;")"),"")</f>
        <v/>
      </c>
      <c r="K171" s="29" t="str">
        <f>IF(K169&lt;&gt;"",IF(Program!K172&lt;&gt;"","("&amp;Program!K172&amp;")","("&amp;Program!K$3&amp;")"),"")</f>
        <v/>
      </c>
      <c r="L171" s="29" t="str">
        <f>IF(L169&lt;&gt;"",IF(Program!L172&lt;&gt;"","("&amp;Program!L172&amp;")","("&amp;Program!L$3&amp;")"),"")</f>
        <v/>
      </c>
      <c r="M171" s="29" t="str">
        <f>IF(M169&lt;&gt;"",IF(Program!M172&lt;&gt;"","("&amp;Program!M172&amp;")","("&amp;Program!M$3&amp;")"),"")</f>
        <v/>
      </c>
      <c r="N171" s="29" t="str">
        <f>IF(N169&lt;&gt;"",IF(Program!N172&lt;&gt;"","("&amp;Program!N172&amp;")","("&amp;Program!N$3&amp;")"),"")</f>
        <v/>
      </c>
      <c r="O171" s="29" t="str">
        <f>IF(O169&lt;&gt;"",IF(Program!O172&lt;&gt;"","("&amp;Program!O172&amp;")","("&amp;Program!O$3&amp;")"),"")</f>
        <v/>
      </c>
      <c r="P171" s="29" t="str">
        <f>IF(P169&lt;&gt;"",IF(Program!P172&lt;&gt;"","("&amp;Program!P172&amp;")","("&amp;Program!P$3&amp;")"),"")</f>
        <v/>
      </c>
      <c r="Q171" s="29" t="str">
        <f>IF(Q169&lt;&gt;"",IF(Program!Q172&lt;&gt;"","("&amp;Program!Q172&amp;")","("&amp;Program!Q$3&amp;")"),"")</f>
        <v/>
      </c>
      <c r="R171" s="29" t="str">
        <f>IF(R169&lt;&gt;"",IF(Program!R172&lt;&gt;"","("&amp;Program!R172&amp;")","("&amp;Program!R$3&amp;")"),"")</f>
        <v/>
      </c>
      <c r="S171" s="29" t="str">
        <f>IF(S169&lt;&gt;"",IF(Program!S172&lt;&gt;"","("&amp;Program!S172&amp;")","("&amp;Program!S$3&amp;")"),"")</f>
        <v/>
      </c>
      <c r="T171" s="29" t="str">
        <f>IF(T169&lt;&gt;"",IF(Program!T172&lt;&gt;"","("&amp;Program!T172&amp;")","("&amp;Program!T$3&amp;")"),"")</f>
        <v/>
      </c>
      <c r="U171" s="29" t="str">
        <f>IF(U169&lt;&gt;"",IF(Program!U172&lt;&gt;"","("&amp;Program!U172&amp;")","("&amp;Program!U$3&amp;")"),"")</f>
        <v/>
      </c>
      <c r="V171" s="29" t="str">
        <f>IF(V169&lt;&gt;"",IF(Program!V172&lt;&gt;"","("&amp;Program!V172&amp;")","("&amp;Program!V$3&amp;")"),"")</f>
        <v/>
      </c>
      <c r="W171" s="29" t="str">
        <f>IF(W169&lt;&gt;"",IF(Program!W172&lt;&gt;"","("&amp;Program!W172&amp;")","("&amp;Program!W$3&amp;")"),"")</f>
        <v/>
      </c>
      <c r="X171" s="29" t="str">
        <f>IF(X169&lt;&gt;"",IF(Program!X172&lt;&gt;"","("&amp;Program!X172&amp;")","("&amp;Program!X$3&amp;")"),"")</f>
        <v/>
      </c>
      <c r="Y171" s="29" t="str">
        <f>IF(Y169&lt;&gt;"",IF(Program!Y172&lt;&gt;"","("&amp;Program!Y172&amp;")","("&amp;Program!Y$3&amp;")"),"")</f>
        <v/>
      </c>
      <c r="Z171" s="29" t="str">
        <f>IF(Z169&lt;&gt;"",IF(Program!Z172&lt;&gt;"","("&amp;Program!Z172&amp;")","("&amp;Program!Z$3&amp;")"),"")</f>
        <v/>
      </c>
      <c r="AA171" s="29" t="str">
        <f>IF(AA169&lt;&gt;"",IF(Program!AA172&lt;&gt;"","("&amp;Program!AA172&amp;")","("&amp;Program!AA$3&amp;")"),"")</f>
        <v/>
      </c>
      <c r="AB171" s="29" t="str">
        <f>IF(AB169&lt;&gt;"",IF(Program!AB172&lt;&gt;"","("&amp;Program!AB172&amp;")","("&amp;Program!AB$3&amp;")"),"")</f>
        <v/>
      </c>
      <c r="AC171" s="29" t="str">
        <f>IF(AC169&lt;&gt;"",IF(Program!AC172&lt;&gt;"","("&amp;Program!AC172&amp;")","("&amp;Program!AC$3&amp;")"),"")</f>
        <v/>
      </c>
      <c r="AD171" s="29" t="str">
        <f>IF(AD169&lt;&gt;"",IF(Program!AD172&lt;&gt;"","("&amp;Program!AD172&amp;")","("&amp;Program!AD$3&amp;")"),"")</f>
        <v/>
      </c>
      <c r="AE171" s="29" t="str">
        <f>IF(AE169&lt;&gt;"",IF(Program!AE172&lt;&gt;"","("&amp;Program!AE172&amp;")","("&amp;Program!AE$3&amp;")"),"")</f>
        <v/>
      </c>
      <c r="AF171" s="29" t="str">
        <f>IF(AF169&lt;&gt;"",IF(Program!AF172&lt;&gt;"","("&amp;Program!AF172&amp;")","("&amp;Program!AF$3&amp;")"),"")</f>
        <v/>
      </c>
      <c r="AG171" s="29" t="str">
        <f>IF(AG169&lt;&gt;"",IF(Program!AG172&lt;&gt;"","("&amp;Program!AG172&amp;")","("&amp;Program!AG$3&amp;")"),"")</f>
        <v/>
      </c>
      <c r="AH171" s="29" t="str">
        <f>IF(AH169&lt;&gt;"",IF(Program!AH172&lt;&gt;"","("&amp;Program!AH172&amp;")","("&amp;Program!AH$3&amp;")"),"")</f>
        <v/>
      </c>
      <c r="AI171" s="29" t="str">
        <f>IF(AI169&lt;&gt;"",IF(Program!AI172&lt;&gt;"","("&amp;Program!AI172&amp;")","("&amp;Program!AI$3&amp;")"),"")</f>
        <v/>
      </c>
      <c r="AJ171" s="29" t="str">
        <f>IF(AJ169&lt;&gt;"",IF(Program!AJ172&lt;&gt;"","("&amp;Program!AJ172&amp;")","("&amp;Program!AJ$3&amp;")"),"")</f>
        <v/>
      </c>
      <c r="AK171" s="29" t="str">
        <f>IF(AK169&lt;&gt;"",IF(Program!AK172&lt;&gt;"","("&amp;Program!AK172&amp;")","("&amp;Program!AK$3&amp;")"),"")</f>
        <v/>
      </c>
      <c r="AL171" s="29" t="str">
        <f>IF(AL169&lt;&gt;"",IF(Program!AL172&lt;&gt;"","("&amp;Program!AL172&amp;")","("&amp;Program!AL$3&amp;")"),"")</f>
        <v/>
      </c>
      <c r="AM171" s="29" t="str">
        <f>IF(AM169&lt;&gt;"",IF(Program!AM172&lt;&gt;"","("&amp;Program!AM172&amp;")","("&amp;Program!AM$3&amp;")"),"")</f>
        <v/>
      </c>
      <c r="AN171" s="29" t="str">
        <f>IF(AN169&lt;&gt;"",IF(Program!AN172&lt;&gt;"","("&amp;Program!AN172&amp;")","("&amp;Program!AN$3&amp;")"),"")</f>
        <v/>
      </c>
      <c r="AO171" s="29" t="str">
        <f>IF(AO169&lt;&gt;"",IF(Program!AO172&lt;&gt;"","("&amp;Program!AO172&amp;")","("&amp;Program!AO$3&amp;")"),"")</f>
        <v/>
      </c>
      <c r="AP171" s="29" t="str">
        <f>IF(AP169&lt;&gt;"",IF(Program!AP172&lt;&gt;"","("&amp;Program!AP172&amp;")","("&amp;Program!AP$3&amp;")"),"")</f>
        <v/>
      </c>
      <c r="AQ171" s="29" t="str">
        <f>IF(AQ169&lt;&gt;"",IF(Program!AQ172&lt;&gt;"","("&amp;Program!AQ172&amp;")","("&amp;Program!AQ$3&amp;")"),"")</f>
        <v/>
      </c>
      <c r="AR171" s="29" t="str">
        <f>IF(AR169&lt;&gt;"",IF(Program!AR172&lt;&gt;"","("&amp;Program!AR172&amp;")","("&amp;Program!AR$3&amp;")"),"")</f>
        <v/>
      </c>
      <c r="AS171" s="29" t="str">
        <f>IF(AS169&lt;&gt;"",IF(Program!AS172&lt;&gt;"","("&amp;Program!AS172&amp;")","("&amp;Program!AS$3&amp;")"),"")</f>
        <v/>
      </c>
      <c r="AT171" s="29" t="str">
        <f>IF(AT169&lt;&gt;"",IF(Program!AT172&lt;&gt;"","("&amp;Program!AT172&amp;")","("&amp;Program!AT$3&amp;")"),"")</f>
        <v/>
      </c>
      <c r="AU171" s="29" t="str">
        <f>IF(AU169&lt;&gt;"",IF(Program!AU172&lt;&gt;"","("&amp;Program!AU172&amp;")","("&amp;Program!AU$3&amp;")"),"")</f>
        <v/>
      </c>
      <c r="AV171" s="29" t="str">
        <f>IF(AV169&lt;&gt;"",IF(Program!AV172&lt;&gt;"","("&amp;Program!AV172&amp;")","("&amp;Program!AV$3&amp;")"),"")</f>
        <v/>
      </c>
      <c r="AW171" s="29" t="str">
        <f>IF(AW169&lt;&gt;"",IF(Program!AW172&lt;&gt;"","("&amp;Program!AW172&amp;")","("&amp;Program!AW$3&amp;")"),"")</f>
        <v/>
      </c>
      <c r="AX171" s="29" t="str">
        <f>IF(AX169&lt;&gt;"",IF(Program!AX172&lt;&gt;"","("&amp;Program!AX172&amp;")","("&amp;Program!AX$3&amp;")"),"")</f>
        <v/>
      </c>
      <c r="AY171" s="29" t="str">
        <f>IF(AY169&lt;&gt;"",IF(Program!AY172&lt;&gt;"","("&amp;Program!AY172&amp;")","("&amp;Program!AY$3&amp;")"),"")</f>
        <v/>
      </c>
      <c r="AZ171" s="29" t="str">
        <f>IF(AZ169&lt;&gt;"",IF(Program!AZ172&lt;&gt;"","("&amp;Program!AZ172&amp;")","("&amp;Program!AZ$3&amp;")"),"")</f>
        <v/>
      </c>
      <c r="BA171" s="29" t="str">
        <f>IF(BA169&lt;&gt;"",IF(Program!BA172&lt;&gt;"","("&amp;Program!BA172&amp;")","("&amp;Program!BA$3&amp;")"),"")</f>
        <v/>
      </c>
      <c r="BB171" s="29" t="str">
        <f>IF(BB169&lt;&gt;"",IF(Program!BB172&lt;&gt;"","("&amp;Program!BB172&amp;")","("&amp;Program!BB$3&amp;")"),"")</f>
        <v/>
      </c>
      <c r="BC171" s="29" t="str">
        <f>IF(BC169&lt;&gt;"",IF(Program!BC172&lt;&gt;"","("&amp;Program!BC172&amp;")","("&amp;Program!BC$3&amp;")"),"")</f>
        <v/>
      </c>
      <c r="BD171" s="29" t="str">
        <f>IF(BD169&lt;&gt;"",IF(Program!BD172&lt;&gt;"","("&amp;Program!BD172&amp;")","("&amp;Program!BD$3&amp;")"),"")</f>
        <v/>
      </c>
      <c r="BE171" s="29" t="str">
        <f>IF(BE169&lt;&gt;"",IF(Program!BE172&lt;&gt;"","("&amp;Program!BE172&amp;")","("&amp;Program!BE$3&amp;")"),"")</f>
        <v/>
      </c>
      <c r="BG171" t="str">
        <f t="shared" ref="BG171:BG172" si="254">CONCATENATE(AR171,AR173,AS171,AS173,AT171,AT173,AU171,AU173,AV171,AV173,AW171,AW173,AX171,AX173,AY171,AY173,AZ171,AZ173,BA171,BA173,BB171,BB173,BC171,BC173,BD171,BD173,BE171,BE173)</f>
        <v/>
      </c>
    </row>
    <row r="172" spans="1:59">
      <c r="A172" s="394"/>
      <c r="B172" s="5">
        <v>0.91666666666666696</v>
      </c>
      <c r="C172" s="6" t="str">
        <f t="shared" ref="C172:C216" si="255">CONCATENATE(BF172,BG172)</f>
        <v/>
      </c>
      <c r="D172" s="9" t="str">
        <f>IF(IFERROR(SEARCH(Kişisel!$A$1,Program!D174),FALSE),D$2&amp;"-"&amp;Program!D173&amp;"/ ","")</f>
        <v/>
      </c>
      <c r="E172" s="9" t="str">
        <f>IF(IFERROR(SEARCH(Kişisel!$A$1,Program!E174),FALSE),E$2&amp;"-"&amp;Program!E173&amp;"/ ","")</f>
        <v/>
      </c>
      <c r="F172" s="9" t="str">
        <f>IF(IFERROR(SEARCH(Kişisel!$A$1,Program!F174),FALSE),F$2&amp;"-"&amp;Program!F173&amp;"/ ","")</f>
        <v/>
      </c>
      <c r="G172" s="9" t="str">
        <f>IF(IFERROR(SEARCH(Kişisel!$A$1,Program!G174),FALSE),G$2&amp;"-"&amp;Program!G173&amp;"/ ","")</f>
        <v/>
      </c>
      <c r="H172" s="9" t="str">
        <f>IF(IFERROR(SEARCH(Kişisel!$A$1,Program!H174),FALSE),H$2&amp;"-"&amp;Program!H173&amp;"/ ","")</f>
        <v/>
      </c>
      <c r="I172" s="9" t="str">
        <f>IF(IFERROR(SEARCH(Kişisel!$A$1,Program!I174),FALSE),I$2&amp;"-"&amp;Program!I173&amp;"/ ","")</f>
        <v/>
      </c>
      <c r="J172" s="9" t="str">
        <f>IF(IFERROR(SEARCH(Kişisel!$A$1,Program!J174),FALSE),J$2&amp;"-"&amp;Program!J173&amp;"/ ","")</f>
        <v/>
      </c>
      <c r="K172" s="9" t="str">
        <f>IF(IFERROR(SEARCH(Kişisel!$A$1,Program!K174),FALSE),K$2&amp;"-"&amp;Program!K173&amp;"/ ","")</f>
        <v/>
      </c>
      <c r="L172" s="9" t="str">
        <f>IF(IFERROR(SEARCH(Kişisel!$A$1,Program!L174),FALSE),L$2&amp;"-"&amp;Program!L173&amp;"/ ","")</f>
        <v/>
      </c>
      <c r="M172" s="9" t="str">
        <f>IF(IFERROR(SEARCH(Kişisel!$A$1,Program!M174),FALSE),M$2&amp;"-"&amp;Program!M173&amp;"/ ","")</f>
        <v/>
      </c>
      <c r="N172" s="9" t="str">
        <f>IF(IFERROR(SEARCH(Kişisel!$A$1,Program!N174),FALSE),N$2&amp;"-"&amp;Program!N173&amp;"/ ","")</f>
        <v/>
      </c>
      <c r="O172" s="9" t="str">
        <f>IF(IFERROR(SEARCH(Kişisel!$A$1,Program!O174),FALSE),O$2&amp;"-"&amp;Program!O173&amp;"/ ","")</f>
        <v/>
      </c>
      <c r="P172" s="9" t="str">
        <f>IF(IFERROR(SEARCH(Kişisel!$A$1,Program!P174),FALSE),P$2&amp;"-"&amp;Program!P173&amp;"/ ","")</f>
        <v/>
      </c>
      <c r="Q172" s="9" t="str">
        <f>IF(IFERROR(SEARCH(Kişisel!$A$1,Program!Q174),FALSE),Q$2&amp;"-"&amp;Program!Q173&amp;"/ ","")</f>
        <v/>
      </c>
      <c r="R172" s="9" t="str">
        <f>IF(IFERROR(SEARCH(Kişisel!$A$1,Program!R174),FALSE),R$2&amp;"-"&amp;Program!R173&amp;"/ ","")</f>
        <v/>
      </c>
      <c r="S172" s="9" t="str">
        <f>IF(IFERROR(SEARCH(Kişisel!$A$1,Program!S174),FALSE),S$2&amp;"-"&amp;Program!S173&amp;"/ ","")</f>
        <v/>
      </c>
      <c r="T172" s="9" t="str">
        <f>IF(IFERROR(SEARCH(Kişisel!$A$1,Program!T174),FALSE),T$2&amp;"-"&amp;Program!T173&amp;"/ ","")</f>
        <v/>
      </c>
      <c r="U172" s="9" t="str">
        <f>IF(IFERROR(SEARCH(Kişisel!$A$1,Program!U174),FALSE),U$2&amp;"-"&amp;Program!U173&amp;"/ ","")</f>
        <v/>
      </c>
      <c r="V172" s="9" t="str">
        <f>IF(IFERROR(SEARCH(Kişisel!$A$1,Program!V174),FALSE),V$2&amp;"-"&amp;Program!V173&amp;"/ ","")</f>
        <v/>
      </c>
      <c r="W172" s="9" t="str">
        <f>IF(IFERROR(SEARCH(Kişisel!$A$1,Program!W174),FALSE),W$2&amp;"-"&amp;Program!W173&amp;"/ ","")</f>
        <v/>
      </c>
      <c r="X172" s="9" t="str">
        <f>IF(IFERROR(SEARCH(Kişisel!$A$1,Program!X174),FALSE),X$2&amp;"-"&amp;Program!X173&amp;"/ ","")</f>
        <v/>
      </c>
      <c r="Y172" s="9" t="str">
        <f>IF(IFERROR(SEARCH(Kişisel!$A$1,Program!Y174),FALSE),Y$2&amp;"-"&amp;Program!Y173&amp;"/ ","")</f>
        <v/>
      </c>
      <c r="Z172" s="9" t="str">
        <f>IF(IFERROR(SEARCH(Kişisel!$A$1,Program!Z174),FALSE),Z$2&amp;"-"&amp;Program!Z173&amp;"/ ","")</f>
        <v/>
      </c>
      <c r="AA172" s="9" t="str">
        <f>IF(IFERROR(SEARCH(Kişisel!$A$1,Program!AA174),FALSE),AA$2&amp;"-"&amp;Program!AA173&amp;"/ ","")</f>
        <v/>
      </c>
      <c r="AB172" s="9" t="str">
        <f>IF(IFERROR(SEARCH(Kişisel!$A$1,Program!AB174),FALSE),AB$2&amp;"-"&amp;Program!AB173&amp;"/ ","")</f>
        <v/>
      </c>
      <c r="AC172" s="9" t="str">
        <f>IF(IFERROR(SEARCH(Kişisel!$A$1,Program!AC174),FALSE),AC$2&amp;"-"&amp;Program!AC173&amp;"/ ","")</f>
        <v/>
      </c>
      <c r="AD172" s="9" t="str">
        <f>IF(IFERROR(SEARCH(Kişisel!$A$1,Program!AD174),FALSE),AD$2&amp;"-"&amp;Program!AD173&amp;"/ ","")</f>
        <v/>
      </c>
      <c r="AE172" s="9" t="str">
        <f>IF(IFERROR(SEARCH(Kişisel!$A$1,Program!AE174),FALSE),AE$2&amp;"-"&amp;Program!AE173&amp;"/ ","")</f>
        <v/>
      </c>
      <c r="AF172" s="9" t="str">
        <f>IF(IFERROR(SEARCH(Kişisel!$A$1,Program!AF174),FALSE),AF$2&amp;"-"&amp;Program!AF173&amp;"/ ","")</f>
        <v/>
      </c>
      <c r="AG172" s="9" t="str">
        <f>IF(IFERROR(SEARCH(Kişisel!$A$1,Program!AG174),FALSE),AG$2&amp;"-"&amp;Program!AG173&amp;"/ ","")</f>
        <v/>
      </c>
      <c r="AH172" s="9" t="str">
        <f>IF(IFERROR(SEARCH(Kişisel!$A$1,Program!AH174),FALSE),AH$2&amp;"-"&amp;Program!AH173&amp;"/ ","")</f>
        <v/>
      </c>
      <c r="AI172" s="9" t="str">
        <f>IF(IFERROR(SEARCH(Kişisel!$A$1,Program!AI174),FALSE),AI$2&amp;"-"&amp;Program!AI173&amp;"/ ","")</f>
        <v/>
      </c>
      <c r="AJ172" s="9" t="str">
        <f>IF(IFERROR(SEARCH(Kişisel!$A$1,Program!AJ174),FALSE),AJ$2&amp;"-"&amp;Program!AJ173&amp;"/ ","")</f>
        <v/>
      </c>
      <c r="AK172" s="9" t="str">
        <f>IF(IFERROR(SEARCH(Kişisel!$A$1,Program!AK174),FALSE),AK$2&amp;"-"&amp;Program!AK173&amp;"/ ","")</f>
        <v/>
      </c>
      <c r="AL172" s="9" t="str">
        <f>IF(IFERROR(SEARCH(Kişisel!$A$1,Program!AL174),FALSE),AL$2&amp;"-"&amp;Program!AL173&amp;"/ ","")</f>
        <v/>
      </c>
      <c r="AM172" s="9" t="str">
        <f>IF(IFERROR(SEARCH(Kişisel!$A$1,Program!AM174),FALSE),AM$2&amp;"-"&amp;Program!AM173&amp;"/ ","")</f>
        <v/>
      </c>
      <c r="AN172" s="9" t="str">
        <f>IF(IFERROR(SEARCH(Kişisel!$A$1,Program!AN174),FALSE),AN$2&amp;"-"&amp;Program!AN173&amp;"/ ","")</f>
        <v/>
      </c>
      <c r="AO172" s="9" t="str">
        <f>IF(IFERROR(SEARCH(Kişisel!$A$1,Program!AO174),FALSE),AO$2&amp;"-"&amp;Program!AO173&amp;"/ ","")</f>
        <v/>
      </c>
      <c r="AP172" s="9" t="str">
        <f>IF(IFERROR(SEARCH(Kişisel!$A$1,Program!AP174),FALSE),AP$2&amp;"-"&amp;Program!AP173&amp;"/ ","")</f>
        <v/>
      </c>
      <c r="AQ172" s="9" t="str">
        <f>IF(IFERROR(SEARCH(Kişisel!$A$1,Program!AQ174),FALSE),AQ$2&amp;"-"&amp;Program!AQ173&amp;"/ ","")</f>
        <v/>
      </c>
      <c r="AR172" s="9" t="str">
        <f>IF(IFERROR(SEARCH(Kişisel!$A$1,Program!AR174),FALSE),AR$2&amp;"-"&amp;Program!AR173&amp;"/ ","")</f>
        <v/>
      </c>
      <c r="AS172" s="9" t="str">
        <f>IF(IFERROR(SEARCH(Kişisel!$A$1,Program!AS174),FALSE),AS$2&amp;"-"&amp;Program!AS173&amp;"/ ","")</f>
        <v/>
      </c>
      <c r="AT172" s="9" t="str">
        <f>IF(IFERROR(SEARCH(Kişisel!$A$1,Program!AT174),FALSE),AT$2&amp;"-"&amp;Program!AT173&amp;"/ ","")</f>
        <v/>
      </c>
      <c r="AU172" s="9" t="str">
        <f>IF(IFERROR(SEARCH(Kişisel!$A$1,Program!AU174),FALSE),AU$2&amp;"-"&amp;Program!AU173&amp;"/ ","")</f>
        <v/>
      </c>
      <c r="AV172" s="9" t="str">
        <f>IF(IFERROR(SEARCH(Kişisel!$A$1,Program!AV174),FALSE),AV$2&amp;"-"&amp;Program!AV173&amp;"/ ","")</f>
        <v/>
      </c>
      <c r="AW172" s="9" t="str">
        <f>IF(IFERROR(SEARCH(Kişisel!$A$1,Program!AW174),FALSE),AW$2&amp;"-"&amp;Program!AW173&amp;"/ ","")</f>
        <v/>
      </c>
      <c r="AX172" s="9" t="str">
        <f>IF(IFERROR(SEARCH(Kişisel!$A$1,Program!AX174),FALSE),AX$2&amp;"-"&amp;Program!AX173&amp;"/ ","")</f>
        <v/>
      </c>
      <c r="AY172" s="9" t="str">
        <f>IF(IFERROR(SEARCH(Kişisel!$A$1,Program!AY174),FALSE),AY$2&amp;"-"&amp;Program!AY173&amp;"/ ","")</f>
        <v/>
      </c>
      <c r="AZ172" s="9" t="str">
        <f>IF(IFERROR(SEARCH(Kişisel!$A$1,Program!AZ174),FALSE),AZ$2&amp;"-"&amp;Program!AZ173&amp;"/ ","")</f>
        <v/>
      </c>
      <c r="BA172" s="9" t="str">
        <f>IF(IFERROR(SEARCH(Kişisel!$A$1,Program!BA174),FALSE),BA$2&amp;"-"&amp;Program!BA173&amp;"/ ","")</f>
        <v/>
      </c>
      <c r="BB172" s="9" t="str">
        <f>IF(IFERROR(SEARCH(Kişisel!$A$1,Program!BB174),FALSE),BB$2&amp;"-"&amp;Program!BB173&amp;"/ ","")</f>
        <v/>
      </c>
      <c r="BC172" s="9" t="str">
        <f>IF(IFERROR(SEARCH(Kişisel!$A$1,Program!BC174),FALSE),BC$2&amp;"-"&amp;Program!BC173&amp;"/ ","")</f>
        <v/>
      </c>
      <c r="BD172" s="9" t="str">
        <f>IF(IFERROR(SEARCH(Kişisel!$A$1,Program!BD174),FALSE),BD$2&amp;"-"&amp;Program!BD173&amp;"/ ","")</f>
        <v/>
      </c>
      <c r="BE172" s="9" t="str">
        <f>IF(IFERROR(SEARCH(Kişisel!$A$1,Program!BE174),FALSE),BE$2&amp;"-"&amp;Program!BE173&amp;"/ ","")</f>
        <v/>
      </c>
      <c r="BF172" t="str">
        <f t="shared" ref="BF172" si="256">CONCATENATE(D172,D174,E172,E174,F172,F174,G172,G174,H172,H174,I172,I174,J172,J174,K172,K174,L172,L174,M172,M174,N172,N174,O172,O174,P172,P174,Q172,Q174,R172,R174,S172,S174,T172,T174,U172,U174,V172,V174,W172,W174,X172,X174,Y172,Y174,Z172,Z174,AA172,AA174,AB172,AB174,AC172,AC174,AD172,AD174,AE172,AE174,AF172,AF174,AG172,AG174,AH172,AH174,AI172,AI174,AJ172,AJ174,AK172,AK174,AL172,AL174,AM172,AM174,AN172,AN174,AO172,AO174,AP172,AP174,AQ172,AQ174)</f>
        <v/>
      </c>
      <c r="BG172" t="str">
        <f t="shared" si="254"/>
        <v/>
      </c>
    </row>
    <row r="173" spans="1:59">
      <c r="A173" s="394"/>
      <c r="C173" s="6" t="str">
        <f t="shared" si="255"/>
        <v/>
      </c>
      <c r="D173" t="str">
        <f>IF(AND(Program!D173&lt;&gt;"",OR(Kişisel!$C$1=Program!D175,AND(Program!D175="",Program!D$3=Kişisel!$C$1))),CONCATENATE(D$2,"-",Program!D173," "),"")</f>
        <v/>
      </c>
      <c r="E173" t="str">
        <f>IF(AND(Program!E173&lt;&gt;"",OR(Kişisel!$C$1=Program!E175,AND(Program!E175="",Program!E$3=Kişisel!$C$1))),CONCATENATE(E$2,"-",Program!E173," "),"")</f>
        <v/>
      </c>
      <c r="F173" t="str">
        <f>IF(AND(Program!F173&lt;&gt;"",OR(Kişisel!$C$1=Program!F175,AND(Program!F175="",Program!F$3=Kişisel!$C$1))),CONCATENATE(F$2,"-",Program!F173," "),"")</f>
        <v/>
      </c>
      <c r="G173" t="str">
        <f>IF(AND(Program!G173&lt;&gt;"",OR(Kişisel!$C$1=Program!G175,AND(Program!G175="",Program!G$3=Kişisel!$C$1))),CONCATENATE(G$2,"-",Program!G173," "),"")</f>
        <v/>
      </c>
      <c r="H173" t="str">
        <f>IF(AND(Program!H173&lt;&gt;"",OR(Kişisel!$C$1=Program!H175,AND(Program!H175="",Program!H$3=Kişisel!$C$1))),CONCATENATE(H$2,"-",Program!H173," "),"")</f>
        <v/>
      </c>
      <c r="I173" t="str">
        <f>IF(AND(Program!I173&lt;&gt;"",OR(Kişisel!$C$1=Program!I175,AND(Program!I175="",Program!I$3=Kişisel!$C$1))),CONCATENATE(I$2,"-",Program!I173," "),"")</f>
        <v/>
      </c>
      <c r="J173" t="str">
        <f>IF(AND(Program!J173&lt;&gt;"",OR(Kişisel!$C$1=Program!J175,AND(Program!J175="",Program!J$3=Kişisel!$C$1))),CONCATENATE(J$2,"-",Program!J173," "),"")</f>
        <v/>
      </c>
      <c r="K173" t="str">
        <f>IF(AND(Program!K173&lt;&gt;"",OR(Kişisel!$C$1=Program!K175,AND(Program!K175="",Program!K$3=Kişisel!$C$1))),CONCATENATE(K$2,"-",Program!K173," "),"")</f>
        <v/>
      </c>
      <c r="L173" t="str">
        <f>IF(AND(Program!L173&lt;&gt;"",OR(Kişisel!$C$1=Program!L175,AND(Program!L175="",Program!L$3=Kişisel!$C$1))),CONCATENATE(L$2,"-",Program!L173," "),"")</f>
        <v/>
      </c>
      <c r="M173" t="str">
        <f>IF(AND(Program!M173&lt;&gt;"",OR(Kişisel!$C$1=Program!M175,AND(Program!M175="",Program!M$3=Kişisel!$C$1))),CONCATENATE(M$2,"-",Program!M173," "),"")</f>
        <v/>
      </c>
      <c r="N173" t="str">
        <f>IF(AND(Program!N173&lt;&gt;"",OR(Kişisel!$C$1=Program!N175,AND(Program!N175="",Program!N$3=Kişisel!$C$1))),CONCATENATE(N$2,"-",Program!N173," "),"")</f>
        <v/>
      </c>
      <c r="O173" t="str">
        <f>IF(AND(Program!O173&lt;&gt;"",OR(Kişisel!$C$1=Program!O175,AND(Program!O175="",Program!O$3=Kişisel!$C$1))),CONCATENATE(O$2,"-",Program!O173," "),"")</f>
        <v/>
      </c>
      <c r="P173" t="str">
        <f>IF(AND(Program!P173&lt;&gt;"",OR(Kişisel!$C$1=Program!P175,AND(Program!P175="",Program!P$3=Kişisel!$C$1))),CONCATENATE(P$2,"-",Program!P173," "),"")</f>
        <v/>
      </c>
      <c r="Q173" t="str">
        <f>IF(AND(Program!Q173&lt;&gt;"",OR(Kişisel!$C$1=Program!Q175,AND(Program!Q175="",Program!Q$3=Kişisel!$C$1))),CONCATENATE(Q$2,"-",Program!Q173," "),"")</f>
        <v/>
      </c>
      <c r="R173" t="str">
        <f>IF(AND(Program!R173&lt;&gt;"",OR(Kişisel!$C$1=Program!R175,AND(Program!R175="",Program!R$3=Kişisel!$C$1))),CONCATENATE(R$2,"-",Program!R173," "),"")</f>
        <v/>
      </c>
      <c r="S173" t="str">
        <f>IF(AND(Program!S173&lt;&gt;"",OR(Kişisel!$C$1=Program!S175,AND(Program!S175="",Program!S$3=Kişisel!$C$1))),CONCATENATE(S$2,"-",Program!S173," "),"")</f>
        <v/>
      </c>
      <c r="T173" t="str">
        <f>IF(AND(Program!T173&lt;&gt;"",OR(Kişisel!$C$1=Program!T175,AND(Program!T175="",Program!T$3=Kişisel!$C$1))),CONCATENATE(T$2,"-",Program!T173," "),"")</f>
        <v/>
      </c>
      <c r="U173" t="str">
        <f>IF(AND(Program!U173&lt;&gt;"",OR(Kişisel!$C$1=Program!U175,AND(Program!U175="",Program!U$3=Kişisel!$C$1))),CONCATENATE(U$2,"-",Program!U173," "),"")</f>
        <v/>
      </c>
      <c r="V173" t="str">
        <f>IF(AND(Program!V173&lt;&gt;"",OR(Kişisel!$C$1=Program!V175,AND(Program!V175="",Program!V$3=Kişisel!$C$1))),CONCATENATE(V$2,"-",Program!V173," "),"")</f>
        <v/>
      </c>
      <c r="W173" t="str">
        <f>IF(AND(Program!W173&lt;&gt;"",OR(Kişisel!$C$1=Program!W175,AND(Program!W175="",Program!W$3=Kişisel!$C$1))),CONCATENATE(W$2,"-",Program!W173," "),"")</f>
        <v/>
      </c>
      <c r="X173" t="str">
        <f>IF(AND(Program!X173&lt;&gt;"",OR(Kişisel!$C$1=Program!X175,AND(Program!X175="",Program!X$3=Kişisel!$C$1))),CONCATENATE(X$2,"-",Program!X173," "),"")</f>
        <v/>
      </c>
      <c r="Y173" t="str">
        <f>IF(AND(Program!Y173&lt;&gt;"",OR(Kişisel!$C$1=Program!Y175,AND(Program!Y175="",Program!Y$3=Kişisel!$C$1))),CONCATENATE(Y$2,"-",Program!Y173," "),"")</f>
        <v/>
      </c>
      <c r="Z173" t="str">
        <f>IF(AND(Program!Z173&lt;&gt;"",OR(Kişisel!$C$1=Program!Z175,AND(Program!Z175="",Program!Z$3=Kişisel!$C$1))),CONCATENATE(Z$2,"-",Program!Z173," "),"")</f>
        <v/>
      </c>
      <c r="AA173" t="str">
        <f>IF(AND(Program!AA173&lt;&gt;"",OR(Kişisel!$C$1=Program!AA175,AND(Program!AA175="",Program!AA$3=Kişisel!$C$1))),CONCATENATE(AA$2,"-",Program!AA173," "),"")</f>
        <v/>
      </c>
      <c r="AB173" t="str">
        <f>IF(AND(Program!AB173&lt;&gt;"",OR(Kişisel!$C$1=Program!AB175,AND(Program!AB175="",Program!AB$3=Kişisel!$C$1))),CONCATENATE(AB$2,"-",Program!AB173," "),"")</f>
        <v/>
      </c>
      <c r="AC173" t="str">
        <f>IF(AND(Program!AC173&lt;&gt;"",OR(Kişisel!$C$1=Program!AC175,AND(Program!AC175="",Program!AC$3=Kişisel!$C$1))),CONCATENATE(AC$2,"-",Program!AC173," "),"")</f>
        <v/>
      </c>
      <c r="AD173" t="str">
        <f>IF(AND(Program!AD173&lt;&gt;"",OR(Kişisel!$C$1=Program!AD175,AND(Program!AD175="",Program!AD$3=Kişisel!$C$1))),CONCATENATE(AD$2,"-",Program!AD173," "),"")</f>
        <v/>
      </c>
      <c r="AE173" t="str">
        <f>IF(AND(Program!AE173&lt;&gt;"",OR(Kişisel!$C$1=Program!AE175,AND(Program!AE175="",Program!AE$3=Kişisel!$C$1))),CONCATENATE(AE$2,"-",Program!AE173," "),"")</f>
        <v/>
      </c>
      <c r="AF173" t="str">
        <f>IF(AND(Program!AF173&lt;&gt;"",OR(Kişisel!$C$1=Program!AF175,AND(Program!AF175="",Program!AF$3=Kişisel!$C$1))),CONCATENATE(AF$2,"-",Program!AF173," "),"")</f>
        <v/>
      </c>
      <c r="AG173" t="str">
        <f>IF(AND(Program!AG173&lt;&gt;"",OR(Kişisel!$C$1=Program!AG175,AND(Program!AG175="",Program!AG$3=Kişisel!$C$1))),CONCATENATE(AG$2,"-",Program!AG173," "),"")</f>
        <v/>
      </c>
      <c r="AH173" t="str">
        <f>IF(AND(Program!AH173&lt;&gt;"",OR(Kişisel!$C$1=Program!AH175,AND(Program!AH175="",Program!AH$3=Kişisel!$C$1))),CONCATENATE(AH$2,"-",Program!AH173," "),"")</f>
        <v/>
      </c>
      <c r="AI173" t="str">
        <f>IF(AND(Program!AI173&lt;&gt;"",OR(Kişisel!$C$1=Program!AI175,AND(Program!AI175="",Program!AI$3=Kişisel!$C$1))),CONCATENATE(AI$2,"-",Program!AI173," "),"")</f>
        <v/>
      </c>
      <c r="AJ173" t="str">
        <f>IF(AND(Program!AJ173&lt;&gt;"",OR(Kişisel!$C$1=Program!AJ175,AND(Program!AJ175="",Program!AJ$3=Kişisel!$C$1))),CONCATENATE(AJ$2,"-",Program!AJ173," "),"")</f>
        <v/>
      </c>
      <c r="AK173" t="str">
        <f>IF(AND(Program!AK173&lt;&gt;"",OR(Kişisel!$C$1=Program!AK175,AND(Program!AK175="",Program!AK$3=Kişisel!$C$1))),CONCATENATE(AK$2,"-",Program!AK173," "),"")</f>
        <v/>
      </c>
      <c r="AL173" t="str">
        <f>IF(AND(Program!AL173&lt;&gt;"",OR(Kişisel!$C$1=Program!AL175,AND(Program!AL175="",Program!AL$3=Kişisel!$C$1))),CONCATENATE(AL$2,"-",Program!AL173," "),"")</f>
        <v/>
      </c>
      <c r="AM173" t="str">
        <f>IF(AND(Program!AM173&lt;&gt;"",OR(Kişisel!$C$1=Program!AM175,AND(Program!AM175="",Program!AM$3=Kişisel!$C$1))),CONCATENATE(AM$2,"-",Program!AM173," "),"")</f>
        <v/>
      </c>
      <c r="AN173" t="str">
        <f>IF(AND(Program!AN173&lt;&gt;"",OR(Kişisel!$C$1=Program!AN175,AND(Program!AN175="",Program!AN$3=Kişisel!$C$1))),CONCATENATE(AN$2,"-",Program!AN173," "),"")</f>
        <v/>
      </c>
      <c r="AO173" t="str">
        <f>IF(AND(Program!AO173&lt;&gt;"",OR(Kişisel!$C$1=Program!AO175,AND(Program!AO175="",Program!AO$3=Kişisel!$C$1))),CONCATENATE(AO$2,"-",Program!AO173," "),"")</f>
        <v/>
      </c>
      <c r="AP173" t="str">
        <f>IF(AND(Program!AP173&lt;&gt;"",OR(Kişisel!$C$1=Program!AP175,AND(Program!AP175="",Program!AP$3=Kişisel!$C$1))),CONCATENATE(AP$2,"-",Program!AP173," "),"")</f>
        <v/>
      </c>
      <c r="AQ173" t="str">
        <f>IF(AND(Program!AQ173&lt;&gt;"",OR(Kişisel!$C$1=Program!AQ175,AND(Program!AQ175="",Program!AQ$3=Kişisel!$C$1))),CONCATENATE(AQ$2,"-",Program!AQ173," "),"")</f>
        <v/>
      </c>
      <c r="AR173" t="str">
        <f>IF(AND(Program!AR173&lt;&gt;"",OR(Kişisel!$C$1=Program!AR175,AND(Program!AR175="",Program!AR$3=Kişisel!$C$1))),CONCATENATE(AR$2,"-",Program!AR173," "),"")</f>
        <v/>
      </c>
      <c r="AS173" t="str">
        <f>IF(AND(Program!AS173&lt;&gt;"",OR(Kişisel!$C$1=Program!AS175,AND(Program!AS175="",Program!AS$3=Kişisel!$C$1))),CONCATENATE(AS$2,"-",Program!AS173," "),"")</f>
        <v/>
      </c>
      <c r="AT173" t="str">
        <f>IF(AND(Program!AT173&lt;&gt;"",OR(Kişisel!$C$1=Program!AT175,AND(Program!AT175="",Program!AT$3=Kişisel!$C$1))),CONCATENATE(AT$2,"-",Program!AT173," "),"")</f>
        <v/>
      </c>
      <c r="AU173" t="str">
        <f>IF(AND(Program!AU173&lt;&gt;"",OR(Kişisel!$C$1=Program!AU175,AND(Program!AU175="",Program!AU$3=Kişisel!$C$1))),CONCATENATE(AU$2,"-",Program!AU173," "),"")</f>
        <v/>
      </c>
      <c r="AV173" t="str">
        <f>IF(AND(Program!AV173&lt;&gt;"",OR(Kişisel!$C$1=Program!AV175,AND(Program!AV175="",Program!AV$3=Kişisel!$C$1))),CONCATENATE(AV$2,"-",Program!AV173," "),"")</f>
        <v/>
      </c>
      <c r="AW173" t="str">
        <f>IF(AND(Program!AW173&lt;&gt;"",OR(Kişisel!$C$1=Program!AW175,AND(Program!AW175="",Program!AW$3=Kişisel!$C$1))),CONCATENATE(AW$2,"-",Program!AW173," "),"")</f>
        <v/>
      </c>
      <c r="AX173" t="str">
        <f>IF(AND(Program!AX173&lt;&gt;"",OR(Kişisel!$C$1=Program!AX175,AND(Program!AX175="",Program!AX$3=Kişisel!$C$1))),CONCATENATE(AX$2,"-",Program!AX173," "),"")</f>
        <v/>
      </c>
      <c r="AY173" t="str">
        <f>IF(AND(Program!AY173&lt;&gt;"",OR(Kişisel!$C$1=Program!AY175,AND(Program!AY175="",Program!AY$3=Kişisel!$C$1))),CONCATENATE(AY$2,"-",Program!AY173," "),"")</f>
        <v/>
      </c>
      <c r="AZ173" t="str">
        <f>IF(AND(Program!AZ173&lt;&gt;"",OR(Kişisel!$C$1=Program!AZ175,AND(Program!AZ175="",Program!AZ$3=Kişisel!$C$1))),CONCATENATE(AZ$2,"-",Program!AZ173," "),"")</f>
        <v/>
      </c>
      <c r="BA173" t="str">
        <f>IF(AND(Program!BA173&lt;&gt;"",OR(Kişisel!$C$1=Program!BA175,AND(Program!BA175="",Program!BA$3=Kişisel!$C$1))),CONCATENATE(BA$2,"-",Program!BA173," "),"")</f>
        <v/>
      </c>
      <c r="BB173" t="str">
        <f>IF(AND(Program!BB173&lt;&gt;"",OR(Kişisel!$C$1=Program!BB175,AND(Program!BB175="",Program!BB$3=Kişisel!$C$1))),CONCATENATE(BB$2,"-",Program!BB173," "),"")</f>
        <v/>
      </c>
      <c r="BC173" t="str">
        <f>IF(AND(Program!BC173&lt;&gt;"",OR(Kişisel!$C$1=Program!BC175,AND(Program!BC175="",Program!BC$3=Kişisel!$C$1))),CONCATENATE(BC$2,"-",Program!BC173," "),"")</f>
        <v/>
      </c>
      <c r="BD173" t="str">
        <f>IF(AND(Program!BD173&lt;&gt;"",OR(Kişisel!$C$1=Program!BD175,AND(Program!BD175="",Program!BD$3=Kişisel!$C$1))),CONCATENATE(BD$2,"-",Program!BD173," "),"")</f>
        <v/>
      </c>
      <c r="BE173" t="str">
        <f>IF(AND(Program!BE173&lt;&gt;"",OR(Kişisel!$C$1=Program!BE175,AND(Program!BE175="",Program!BE$3=Kişisel!$C$1))),CONCATENATE(BE$2,"-",Program!BE173," "),"")</f>
        <v/>
      </c>
      <c r="BF173" t="str">
        <f t="shared" ref="BF173" si="257">CONCATENATE(D173,E173,F173,G173,H173,I173,J173,K173,L173,M173,N173,O173,P173,Q173,R173,S173,T173,U173,V173,W173,X173,Y173,Z173,AA173,AB173,AC173,AD173,AE173,AF173,AG173,AH173,AI173,AJ173,AK173,AL173,AM173,AN173,AO173,AP173,AQ173,)</f>
        <v/>
      </c>
      <c r="BG173" t="str">
        <f t="shared" ref="BG173" si="258">CONCATENATE(AR173,AS173,AT173,AU173,AV173,AW173,AX173,AY173,AZ173,BA173,BB173,BC173,BD173,BE173,)</f>
        <v/>
      </c>
    </row>
    <row r="174" spans="1:59">
      <c r="A174" s="394"/>
      <c r="D174" s="29" t="str">
        <f>IF(D172&lt;&gt;"",IF(Program!D175&lt;&gt;"","("&amp;Program!D175&amp;")","("&amp;Program!D$3&amp;")"),"")</f>
        <v/>
      </c>
      <c r="E174" s="29" t="str">
        <f>IF(E172&lt;&gt;"",IF(Program!E175&lt;&gt;"","("&amp;Program!E175&amp;")","("&amp;Program!E$3&amp;")"),"")</f>
        <v/>
      </c>
      <c r="F174" s="29" t="str">
        <f>IF(F172&lt;&gt;"",IF(Program!F175&lt;&gt;"","("&amp;Program!F175&amp;")","("&amp;Program!F$3&amp;")"),"")</f>
        <v/>
      </c>
      <c r="G174" s="29" t="str">
        <f>IF(G172&lt;&gt;"",IF(Program!G175&lt;&gt;"","("&amp;Program!G175&amp;")","("&amp;Program!G$3&amp;")"),"")</f>
        <v/>
      </c>
      <c r="H174" s="29" t="str">
        <f>IF(H172&lt;&gt;"",IF(Program!H175&lt;&gt;"","("&amp;Program!H175&amp;")","("&amp;Program!H$3&amp;")"),"")</f>
        <v/>
      </c>
      <c r="I174" s="29" t="str">
        <f>IF(I172&lt;&gt;"",IF(Program!I175&lt;&gt;"","("&amp;Program!I175&amp;")","("&amp;Program!I$3&amp;")"),"")</f>
        <v/>
      </c>
      <c r="J174" s="29" t="str">
        <f>IF(J172&lt;&gt;"",IF(Program!J175&lt;&gt;"","("&amp;Program!J175&amp;")","("&amp;Program!J$3&amp;")"),"")</f>
        <v/>
      </c>
      <c r="K174" s="29" t="str">
        <f>IF(K172&lt;&gt;"",IF(Program!K175&lt;&gt;"","("&amp;Program!K175&amp;")","("&amp;Program!K$3&amp;")"),"")</f>
        <v/>
      </c>
      <c r="L174" s="29" t="str">
        <f>IF(L172&lt;&gt;"",IF(Program!L175&lt;&gt;"","("&amp;Program!L175&amp;")","("&amp;Program!L$3&amp;")"),"")</f>
        <v/>
      </c>
      <c r="M174" s="29" t="str">
        <f>IF(M172&lt;&gt;"",IF(Program!M175&lt;&gt;"","("&amp;Program!M175&amp;")","("&amp;Program!M$3&amp;")"),"")</f>
        <v/>
      </c>
      <c r="N174" s="29" t="str">
        <f>IF(N172&lt;&gt;"",IF(Program!N175&lt;&gt;"","("&amp;Program!N175&amp;")","("&amp;Program!N$3&amp;")"),"")</f>
        <v/>
      </c>
      <c r="O174" s="29" t="str">
        <f>IF(O172&lt;&gt;"",IF(Program!O175&lt;&gt;"","("&amp;Program!O175&amp;")","("&amp;Program!O$3&amp;")"),"")</f>
        <v/>
      </c>
      <c r="P174" s="29" t="str">
        <f>IF(P172&lt;&gt;"",IF(Program!P175&lt;&gt;"","("&amp;Program!P175&amp;")","("&amp;Program!P$3&amp;")"),"")</f>
        <v/>
      </c>
      <c r="Q174" s="29" t="str">
        <f>IF(Q172&lt;&gt;"",IF(Program!Q175&lt;&gt;"","("&amp;Program!Q175&amp;")","("&amp;Program!Q$3&amp;")"),"")</f>
        <v/>
      </c>
      <c r="R174" s="29" t="str">
        <f>IF(R172&lt;&gt;"",IF(Program!R175&lt;&gt;"","("&amp;Program!R175&amp;")","("&amp;Program!R$3&amp;")"),"")</f>
        <v/>
      </c>
      <c r="S174" s="29" t="str">
        <f>IF(S172&lt;&gt;"",IF(Program!S175&lt;&gt;"","("&amp;Program!S175&amp;")","("&amp;Program!S$3&amp;")"),"")</f>
        <v/>
      </c>
      <c r="T174" s="29" t="str">
        <f>IF(T172&lt;&gt;"",IF(Program!T175&lt;&gt;"","("&amp;Program!T175&amp;")","("&amp;Program!T$3&amp;")"),"")</f>
        <v/>
      </c>
      <c r="U174" s="29" t="str">
        <f>IF(U172&lt;&gt;"",IF(Program!U175&lt;&gt;"","("&amp;Program!U175&amp;")","("&amp;Program!U$3&amp;")"),"")</f>
        <v/>
      </c>
      <c r="V174" s="29" t="str">
        <f>IF(V172&lt;&gt;"",IF(Program!V175&lt;&gt;"","("&amp;Program!V175&amp;")","("&amp;Program!V$3&amp;")"),"")</f>
        <v/>
      </c>
      <c r="W174" s="29" t="str">
        <f>IF(W172&lt;&gt;"",IF(Program!W175&lt;&gt;"","("&amp;Program!W175&amp;")","("&amp;Program!W$3&amp;")"),"")</f>
        <v/>
      </c>
      <c r="X174" s="29" t="str">
        <f>IF(X172&lt;&gt;"",IF(Program!X175&lt;&gt;"","("&amp;Program!X175&amp;")","("&amp;Program!X$3&amp;")"),"")</f>
        <v/>
      </c>
      <c r="Y174" s="29" t="str">
        <f>IF(Y172&lt;&gt;"",IF(Program!Y175&lt;&gt;"","("&amp;Program!Y175&amp;")","("&amp;Program!Y$3&amp;")"),"")</f>
        <v/>
      </c>
      <c r="Z174" s="29" t="str">
        <f>IF(Z172&lt;&gt;"",IF(Program!Z175&lt;&gt;"","("&amp;Program!Z175&amp;")","("&amp;Program!Z$3&amp;")"),"")</f>
        <v/>
      </c>
      <c r="AA174" s="29" t="str">
        <f>IF(AA172&lt;&gt;"",IF(Program!AA175&lt;&gt;"","("&amp;Program!AA175&amp;")","("&amp;Program!AA$3&amp;")"),"")</f>
        <v/>
      </c>
      <c r="AB174" s="29" t="str">
        <f>IF(AB172&lt;&gt;"",IF(Program!AB175&lt;&gt;"","("&amp;Program!AB175&amp;")","("&amp;Program!AB$3&amp;")"),"")</f>
        <v/>
      </c>
      <c r="AC174" s="29" t="str">
        <f>IF(AC172&lt;&gt;"",IF(Program!AC175&lt;&gt;"","("&amp;Program!AC175&amp;")","("&amp;Program!AC$3&amp;")"),"")</f>
        <v/>
      </c>
      <c r="AD174" s="29" t="str">
        <f>IF(AD172&lt;&gt;"",IF(Program!AD175&lt;&gt;"","("&amp;Program!AD175&amp;")","("&amp;Program!AD$3&amp;")"),"")</f>
        <v/>
      </c>
      <c r="AE174" s="29" t="str">
        <f>IF(AE172&lt;&gt;"",IF(Program!AE175&lt;&gt;"","("&amp;Program!AE175&amp;")","("&amp;Program!AE$3&amp;")"),"")</f>
        <v/>
      </c>
      <c r="AF174" s="29" t="str">
        <f>IF(AF172&lt;&gt;"",IF(Program!AF175&lt;&gt;"","("&amp;Program!AF175&amp;")","("&amp;Program!AF$3&amp;")"),"")</f>
        <v/>
      </c>
      <c r="AG174" s="29" t="str">
        <f>IF(AG172&lt;&gt;"",IF(Program!AG175&lt;&gt;"","("&amp;Program!AG175&amp;")","("&amp;Program!AG$3&amp;")"),"")</f>
        <v/>
      </c>
      <c r="AH174" s="29" t="str">
        <f>IF(AH172&lt;&gt;"",IF(Program!AH175&lt;&gt;"","("&amp;Program!AH175&amp;")","("&amp;Program!AH$3&amp;")"),"")</f>
        <v/>
      </c>
      <c r="AI174" s="29" t="str">
        <f>IF(AI172&lt;&gt;"",IF(Program!AI175&lt;&gt;"","("&amp;Program!AI175&amp;")","("&amp;Program!AI$3&amp;")"),"")</f>
        <v/>
      </c>
      <c r="AJ174" s="29" t="str">
        <f>IF(AJ172&lt;&gt;"",IF(Program!AJ175&lt;&gt;"","("&amp;Program!AJ175&amp;")","("&amp;Program!AJ$3&amp;")"),"")</f>
        <v/>
      </c>
      <c r="AK174" s="29" t="str">
        <f>IF(AK172&lt;&gt;"",IF(Program!AK175&lt;&gt;"","("&amp;Program!AK175&amp;")","("&amp;Program!AK$3&amp;")"),"")</f>
        <v/>
      </c>
      <c r="AL174" s="29" t="str">
        <f>IF(AL172&lt;&gt;"",IF(Program!AL175&lt;&gt;"","("&amp;Program!AL175&amp;")","("&amp;Program!AL$3&amp;")"),"")</f>
        <v/>
      </c>
      <c r="AM174" s="29" t="str">
        <f>IF(AM172&lt;&gt;"",IF(Program!AM175&lt;&gt;"","("&amp;Program!AM175&amp;")","("&amp;Program!AM$3&amp;")"),"")</f>
        <v/>
      </c>
      <c r="AN174" s="29" t="str">
        <f>IF(AN172&lt;&gt;"",IF(Program!AN175&lt;&gt;"","("&amp;Program!AN175&amp;")","("&amp;Program!AN$3&amp;")"),"")</f>
        <v/>
      </c>
      <c r="AO174" s="29" t="str">
        <f>IF(AO172&lt;&gt;"",IF(Program!AO175&lt;&gt;"","("&amp;Program!AO175&amp;")","("&amp;Program!AO$3&amp;")"),"")</f>
        <v/>
      </c>
      <c r="AP174" s="29" t="str">
        <f>IF(AP172&lt;&gt;"",IF(Program!AP175&lt;&gt;"","("&amp;Program!AP175&amp;")","("&amp;Program!AP$3&amp;")"),"")</f>
        <v/>
      </c>
      <c r="AQ174" s="29" t="str">
        <f>IF(AQ172&lt;&gt;"",IF(Program!AQ175&lt;&gt;"","("&amp;Program!AQ175&amp;")","("&amp;Program!AQ$3&amp;")"),"")</f>
        <v/>
      </c>
      <c r="AR174" s="29" t="str">
        <f>IF(AR172&lt;&gt;"",IF(Program!AR175&lt;&gt;"","("&amp;Program!AR175&amp;")","("&amp;Program!AR$3&amp;")"),"")</f>
        <v/>
      </c>
      <c r="AS174" s="29" t="str">
        <f>IF(AS172&lt;&gt;"",IF(Program!AS175&lt;&gt;"","("&amp;Program!AS175&amp;")","("&amp;Program!AS$3&amp;")"),"")</f>
        <v/>
      </c>
      <c r="AT174" s="29" t="str">
        <f>IF(AT172&lt;&gt;"",IF(Program!AT175&lt;&gt;"","("&amp;Program!AT175&amp;")","("&amp;Program!AT$3&amp;")"),"")</f>
        <v/>
      </c>
      <c r="AU174" s="29" t="str">
        <f>IF(AU172&lt;&gt;"",IF(Program!AU175&lt;&gt;"","("&amp;Program!AU175&amp;")","("&amp;Program!AU$3&amp;")"),"")</f>
        <v/>
      </c>
      <c r="AV174" s="29" t="str">
        <f>IF(AV172&lt;&gt;"",IF(Program!AV175&lt;&gt;"","("&amp;Program!AV175&amp;")","("&amp;Program!AV$3&amp;")"),"")</f>
        <v/>
      </c>
      <c r="AW174" s="29" t="str">
        <f>IF(AW172&lt;&gt;"",IF(Program!AW175&lt;&gt;"","("&amp;Program!AW175&amp;")","("&amp;Program!AW$3&amp;")"),"")</f>
        <v/>
      </c>
      <c r="AX174" s="29" t="str">
        <f>IF(AX172&lt;&gt;"",IF(Program!AX175&lt;&gt;"","("&amp;Program!AX175&amp;")","("&amp;Program!AX$3&amp;")"),"")</f>
        <v/>
      </c>
      <c r="AY174" s="29" t="str">
        <f>IF(AY172&lt;&gt;"",IF(Program!AY175&lt;&gt;"","("&amp;Program!AY175&amp;")","("&amp;Program!AY$3&amp;")"),"")</f>
        <v/>
      </c>
      <c r="AZ174" s="29" t="str">
        <f>IF(AZ172&lt;&gt;"",IF(Program!AZ175&lt;&gt;"","("&amp;Program!AZ175&amp;")","("&amp;Program!AZ$3&amp;")"),"")</f>
        <v/>
      </c>
      <c r="BA174" s="29" t="str">
        <f>IF(BA172&lt;&gt;"",IF(Program!BA175&lt;&gt;"","("&amp;Program!BA175&amp;")","("&amp;Program!BA$3&amp;")"),"")</f>
        <v/>
      </c>
      <c r="BB174" s="29" t="str">
        <f>IF(BB172&lt;&gt;"",IF(Program!BB175&lt;&gt;"","("&amp;Program!BB175&amp;")","("&amp;Program!BB$3&amp;")"),"")</f>
        <v/>
      </c>
      <c r="BC174" s="29" t="str">
        <f>IF(BC172&lt;&gt;"",IF(Program!BC175&lt;&gt;"","("&amp;Program!BC175&amp;")","("&amp;Program!BC$3&amp;")"),"")</f>
        <v/>
      </c>
      <c r="BD174" s="29" t="str">
        <f>IF(BD172&lt;&gt;"",IF(Program!BD175&lt;&gt;"","("&amp;Program!BD175&amp;")","("&amp;Program!BD$3&amp;")"),"")</f>
        <v/>
      </c>
      <c r="BE174" s="29" t="str">
        <f>IF(BE172&lt;&gt;"",IF(Program!BE175&lt;&gt;"","("&amp;Program!BE175&amp;")","("&amp;Program!BE$3&amp;")"),"")</f>
        <v/>
      </c>
      <c r="BG174" t="str">
        <f t="shared" ref="BG174:BG175" si="259">CONCATENATE(AR174,AR176,AS174,AS176,AT174,AT176,AU174,AU176,AV174,AV176,AW174,AW176,AX174,AX176,AY174,AY176,AZ174,AZ176,BA174,BA176,BB174,BB176,BC174,BC176,BD174,BD176,BE174,BE176)</f>
        <v/>
      </c>
    </row>
    <row r="175" spans="1:59" ht="15" customHeight="1">
      <c r="A175" s="394" t="str">
        <f>Program!B176</f>
        <v>CUMA</v>
      </c>
      <c r="B175" s="5">
        <v>0.33333333333333331</v>
      </c>
      <c r="C175" s="6" t="str">
        <f t="shared" ref="C175:C176" si="260">CONCATENATE(BF175,BG175)</f>
        <v/>
      </c>
      <c r="D175" s="9" t="str">
        <f>IF(IFERROR(SEARCH(Kişisel!$A$1,Program!D177),FALSE),D$2&amp;"-"&amp;Program!D176&amp;"/ ","")</f>
        <v/>
      </c>
      <c r="E175" s="9" t="str">
        <f>IF(IFERROR(SEARCH(Kişisel!$A$1,Program!E177),FALSE),E$2&amp;"-"&amp;Program!E176&amp;"/ ","")</f>
        <v/>
      </c>
      <c r="F175" s="9" t="str">
        <f>IF(IFERROR(SEARCH(Kişisel!$A$1,Program!F177),FALSE),F$2&amp;"-"&amp;Program!F176&amp;"/ ","")</f>
        <v/>
      </c>
      <c r="G175" s="9" t="str">
        <f>IF(IFERROR(SEARCH(Kişisel!$A$1,Program!G177),FALSE),G$2&amp;"-"&amp;Program!G176&amp;"/ ","")</f>
        <v/>
      </c>
      <c r="H175" s="9" t="str">
        <f>IF(IFERROR(SEARCH(Kişisel!$A$1,Program!H177),FALSE),H$2&amp;"-"&amp;Program!H176&amp;"/ ","")</f>
        <v/>
      </c>
      <c r="I175" s="9" t="str">
        <f>IF(IFERROR(SEARCH(Kişisel!$A$1,Program!I177),FALSE),I$2&amp;"-"&amp;Program!I176&amp;"/ ","")</f>
        <v/>
      </c>
      <c r="J175" s="9" t="str">
        <f>IF(IFERROR(SEARCH(Kişisel!$A$1,Program!J177),FALSE),J$2&amp;"-"&amp;Program!J176&amp;"/ ","")</f>
        <v/>
      </c>
      <c r="K175" s="9" t="str">
        <f>IF(IFERROR(SEARCH(Kişisel!$A$1,Program!K177),FALSE),K$2&amp;"-"&amp;Program!K176&amp;"/ ","")</f>
        <v/>
      </c>
      <c r="L175" s="9" t="str">
        <f>IF(IFERROR(SEARCH(Kişisel!$A$1,Program!M177),FALSE),L$2&amp;"-"&amp;Program!M176&amp;"/ ","")</f>
        <v/>
      </c>
      <c r="M175" s="9" t="str">
        <f>IF(IFERROR(SEARCH(Kişisel!$A$1,Program!N177),FALSE),M$2&amp;"-"&amp;Program!N176&amp;"/ ","")</f>
        <v/>
      </c>
      <c r="N175" s="9" t="str">
        <f>IF(IFERROR(SEARCH(Kişisel!$A$1,Program!N177),FALSE),N$2&amp;"-"&amp;Program!N176&amp;"/ ","")</f>
        <v/>
      </c>
      <c r="O175" s="9" t="str">
        <f>IF(IFERROR(SEARCH(Kişisel!$A$1,Program!O177),FALSE),O$2&amp;"-"&amp;Program!O176&amp;"/ ","")</f>
        <v/>
      </c>
      <c r="P175" s="9" t="str">
        <f>IF(IFERROR(SEARCH(Kişisel!$A$1,Program!P177),FALSE),P$2&amp;"-"&amp;Program!P176&amp;"/ ","")</f>
        <v/>
      </c>
      <c r="Q175" s="9" t="str">
        <f>IF(IFERROR(SEARCH(Kişisel!$A$1,Program!Q177),FALSE),Q$2&amp;"-"&amp;Program!Q176&amp;"/ ","")</f>
        <v/>
      </c>
      <c r="R175" s="9" t="str">
        <f>IF(IFERROR(SEARCH(Kişisel!$A$1,Program!R177),FALSE),R$2&amp;"-"&amp;Program!R176&amp;"/ ","")</f>
        <v/>
      </c>
      <c r="S175" s="9" t="str">
        <f>IF(IFERROR(SEARCH(Kişisel!$A$1,Program!S177),FALSE),S$2&amp;"-"&amp;Program!S176&amp;"/ ","")</f>
        <v/>
      </c>
      <c r="T175" s="9" t="str">
        <f>IF(IFERROR(SEARCH(Kişisel!$A$1,Program!T177),FALSE),T$2&amp;"-"&amp;Program!T176&amp;"/ ","")</f>
        <v/>
      </c>
      <c r="U175" s="9" t="str">
        <f>IF(IFERROR(SEARCH(Kişisel!$A$1,Program!U177),FALSE),U$2&amp;"-"&amp;Program!U176&amp;"/ ","")</f>
        <v/>
      </c>
      <c r="V175" s="9" t="str">
        <f>IF(IFERROR(SEARCH(Kişisel!$A$1,Program!V177),FALSE),V$2&amp;"-"&amp;Program!V176&amp;"/ ","")</f>
        <v/>
      </c>
      <c r="W175" s="9" t="str">
        <f>IF(IFERROR(SEARCH(Kişisel!$A$1,Program!W177),FALSE),W$2&amp;"-"&amp;Program!W176&amp;"/ ","")</f>
        <v/>
      </c>
      <c r="X175" s="9" t="str">
        <f>IF(IFERROR(SEARCH(Kişisel!$A$1,Program!X177),FALSE),X$2&amp;"-"&amp;Program!X176&amp;"/ ","")</f>
        <v/>
      </c>
      <c r="Y175" s="9" t="str">
        <f>IF(IFERROR(SEARCH(Kişisel!$A$1,Program!Y177),FALSE),Y$2&amp;"-"&amp;Program!Y176&amp;"/ ","")</f>
        <v/>
      </c>
      <c r="Z175" s="9" t="str">
        <f>IF(IFERROR(SEARCH(Kişisel!$A$1,Program!Z177),FALSE),Z$2&amp;"-"&amp;Program!Z176&amp;"/ ","")</f>
        <v/>
      </c>
      <c r="AA175" s="9" t="str">
        <f>IF(IFERROR(SEARCH(Kişisel!$A$1,Program!AA177),FALSE),AA$2&amp;"-"&amp;Program!AA176&amp;"/ ","")</f>
        <v/>
      </c>
      <c r="AB175" s="9" t="str">
        <f>IF(IFERROR(SEARCH(Kişisel!$A$1,Program!AB177),FALSE),AB$2&amp;"-"&amp;Program!AB176&amp;"/ ","")</f>
        <v/>
      </c>
      <c r="AC175" s="9" t="str">
        <f>IF(IFERROR(SEARCH(Kişisel!$A$1,Program!AC177),FALSE),AC$2&amp;"-"&amp;Program!AC176&amp;"/ ","")</f>
        <v/>
      </c>
      <c r="AD175" s="9" t="str">
        <f>IF(IFERROR(SEARCH(Kişisel!$A$1,Program!AD177),FALSE),AD$2&amp;"-"&amp;Program!AD176&amp;"/ ","")</f>
        <v/>
      </c>
      <c r="AE175" s="9" t="str">
        <f>IF(IFERROR(SEARCH(Kişisel!$A$1,Program!AE177),FALSE),AE$2&amp;"-"&amp;Program!AE176&amp;"/ ","")</f>
        <v/>
      </c>
      <c r="AF175" s="9" t="str">
        <f>IF(IFERROR(SEARCH(Kişisel!$A$1,Program!AF177),FALSE),AF$2&amp;"-"&amp;Program!AF176&amp;"/ ","")</f>
        <v/>
      </c>
      <c r="AG175" s="9" t="str">
        <f>IF(IFERROR(SEARCH(Kişisel!$A$1,Program!AG177),FALSE),AG$2&amp;"-"&amp;Program!AG176&amp;"/ ","")</f>
        <v/>
      </c>
      <c r="AH175" s="9" t="str">
        <f>IF(IFERROR(SEARCH(Kişisel!$A$1,Program!AH177),FALSE),AH$2&amp;"-"&amp;Program!AH176&amp;"/ ","")</f>
        <v/>
      </c>
      <c r="AI175" s="9" t="str">
        <f>IF(IFERROR(SEARCH(Kişisel!$A$1,Program!AI177),FALSE),AI$2&amp;"-"&amp;Program!AI176&amp;"/ ","")</f>
        <v/>
      </c>
      <c r="AJ175" s="9" t="str">
        <f>IF(IFERROR(SEARCH(Kişisel!$A$1,Program!AJ177),FALSE),AJ$2&amp;"-"&amp;Program!AJ176&amp;"/ ","")</f>
        <v/>
      </c>
      <c r="AK175" s="9" t="str">
        <f>IF(IFERROR(SEARCH(Kişisel!$A$1,Program!AK177),FALSE),AK$2&amp;"-"&amp;Program!AK176&amp;"/ ","")</f>
        <v/>
      </c>
      <c r="AL175" s="9" t="str">
        <f>IF(IFERROR(SEARCH(Kişisel!$A$1,Program!AL177),FALSE),AL$2&amp;"-"&amp;Program!AL176&amp;"/ ","")</f>
        <v/>
      </c>
      <c r="AM175" s="9" t="str">
        <f>IF(IFERROR(SEARCH(Kişisel!$A$1,Program!AM177),FALSE),AM$2&amp;"-"&amp;Program!AM176&amp;"/ ","")</f>
        <v/>
      </c>
      <c r="AN175" s="9" t="str">
        <f>IF(IFERROR(SEARCH(Kişisel!$A$1,Program!AN177),FALSE),AN$2&amp;"-"&amp;Program!AN176&amp;"/ ","")</f>
        <v/>
      </c>
      <c r="AO175" s="9" t="str">
        <f>IF(IFERROR(SEARCH(Kişisel!$A$1,Program!AO177),FALSE),AO$2&amp;"-"&amp;Program!AO176&amp;"/ ","")</f>
        <v/>
      </c>
      <c r="AP175" s="9" t="str">
        <f>IF(IFERROR(SEARCH(Kişisel!$A$1,Program!AP177),FALSE),AP$2&amp;"-"&amp;Program!AP176&amp;"/ ","")</f>
        <v/>
      </c>
      <c r="AQ175" s="9" t="str">
        <f>IF(IFERROR(SEARCH(Kişisel!$A$1,Program!AQ177),FALSE),AQ$2&amp;"-"&amp;Program!AQ176&amp;"/ ","")</f>
        <v/>
      </c>
      <c r="AR175" s="9" t="str">
        <f>IF(IFERROR(SEARCH(Kişisel!$A$1,Program!AR177),FALSE),AR$2&amp;"-"&amp;Program!AR176&amp;"/ ","")</f>
        <v/>
      </c>
      <c r="AS175" s="9" t="str">
        <f>IF(IFERROR(SEARCH(Kişisel!$A$1,Program!AS177),FALSE),AS$2&amp;"-"&amp;Program!AS176&amp;"/ ","")</f>
        <v/>
      </c>
      <c r="AT175" s="9" t="str">
        <f>IF(IFERROR(SEARCH(Kişisel!$A$1,Program!AT177),FALSE),AT$2&amp;"-"&amp;Program!AT176&amp;"/ ","")</f>
        <v/>
      </c>
      <c r="AU175" s="9" t="str">
        <f>IF(IFERROR(SEARCH(Kişisel!$A$1,Program!AU177),FALSE),AU$2&amp;"-"&amp;Program!AU176&amp;"/ ","")</f>
        <v/>
      </c>
      <c r="AV175" s="9" t="str">
        <f>IF(IFERROR(SEARCH(Kişisel!$A$1,Program!AV177),FALSE),AV$2&amp;"-"&amp;Program!AV176&amp;"/ ","")</f>
        <v/>
      </c>
      <c r="AW175" s="9" t="str">
        <f>IF(IFERROR(SEARCH(Kişisel!$A$1,Program!AW177),FALSE),AW$2&amp;"-"&amp;Program!AW176&amp;"/ ","")</f>
        <v/>
      </c>
      <c r="AX175" s="9" t="str">
        <f>IF(IFERROR(SEARCH(Kişisel!$A$1,Program!AX177),FALSE),AX$2&amp;"-"&amp;Program!AX176&amp;"/ ","")</f>
        <v/>
      </c>
      <c r="AY175" s="9" t="str">
        <f>IF(IFERROR(SEARCH(Kişisel!$A$1,Program!AY177),FALSE),AY$2&amp;"-"&amp;Program!AY176&amp;"/ ","")</f>
        <v/>
      </c>
      <c r="AZ175" s="9" t="str">
        <f>IF(IFERROR(SEARCH(Kişisel!$A$1,Program!AZ177),FALSE),AZ$2&amp;"-"&amp;Program!AZ176&amp;"/ ","")</f>
        <v/>
      </c>
      <c r="BA175" s="9" t="str">
        <f>IF(IFERROR(SEARCH(Kişisel!$A$1,Program!BA177),FALSE),BA$2&amp;"-"&amp;Program!BA176&amp;"/ ","")</f>
        <v/>
      </c>
      <c r="BB175" s="9" t="str">
        <f>IF(IFERROR(SEARCH(Kişisel!$A$1,Program!BB177),FALSE),BB$2&amp;"-"&amp;Program!BB176&amp;"/ ","")</f>
        <v/>
      </c>
      <c r="BC175" s="9" t="str">
        <f>IF(IFERROR(SEARCH(Kişisel!$A$1,Program!BC177),FALSE),BC$2&amp;"-"&amp;Program!BC176&amp;"/ ","")</f>
        <v/>
      </c>
      <c r="BD175" s="9" t="str">
        <f>IF(IFERROR(SEARCH(Kişisel!$A$1,Program!BD177),FALSE),BD$2&amp;"-"&amp;Program!BD176&amp;"/ ","")</f>
        <v/>
      </c>
      <c r="BE175" s="9" t="str">
        <f>IF(IFERROR(SEARCH(Kişisel!$A$1,Program!BE177),FALSE),BE$2&amp;"-"&amp;Program!BE176&amp;"/ ","")</f>
        <v/>
      </c>
      <c r="BF175" t="str">
        <f t="shared" ref="BF175" si="261">CONCATENATE(D175,D177,E175,E177,F175,F177,G175,G177,H175,H177,I175,I177,J175,J177,K175,K177,L175,L177,M175,M177,N175,N177,O175,O177,P175,P177,Q175,Q177,R175,R177,S175,S177,T175,T177,U175,U177,V175,V177,W175,W177,X175,X177,Y175,Y177,Z175,Z177,AA175,AA177,AB175,AB177,AC175,AC177,AD175,AD177,AE175,AE177,AF175,AF177,AG175,AG177,AH175,AH177,AI175,AI177,AJ175,AJ177,AK175,AK177,AL175,AL177,AM175,AM177,AN175,AN177,AO175,AO177,AP175,AP177,AQ175,AQ177)</f>
        <v/>
      </c>
      <c r="BG175" t="str">
        <f t="shared" si="259"/>
        <v/>
      </c>
    </row>
    <row r="176" spans="1:59">
      <c r="A176" s="394"/>
      <c r="B176" s="5"/>
      <c r="C176" s="6" t="str">
        <f t="shared" si="260"/>
        <v/>
      </c>
      <c r="D176" t="str">
        <f>IF(AND(Program!D176&lt;&gt;"",OR(Kişisel!$C$1=Program!D178,AND(Program!D178="",Program!D$3=Kişisel!$C$1))),CONCATENATE(D$2,"-",Program!D176," "),"")</f>
        <v/>
      </c>
      <c r="E176" t="str">
        <f>IF(AND(Program!E176&lt;&gt;"",OR(Kişisel!$C$1=Program!E178,AND(Program!E178="",Program!E$3=Kişisel!$C$1))),CONCATENATE(E$2,"-",Program!E176," "),"")</f>
        <v/>
      </c>
      <c r="F176" t="str">
        <f>IF(AND(Program!F176&lt;&gt;"",OR(Kişisel!$C$1=Program!F178,AND(Program!F178="",Program!F$3=Kişisel!$C$1))),CONCATENATE(F$2,"-",Program!F176," "),"")</f>
        <v/>
      </c>
      <c r="G176" t="str">
        <f>IF(AND(Program!G176&lt;&gt;"",OR(Kişisel!$C$1=Program!G178,AND(Program!G178="",Program!G$3=Kişisel!$C$1))),CONCATENATE(G$2,"-",Program!G176," "),"")</f>
        <v/>
      </c>
      <c r="H176" t="str">
        <f>IF(AND(Program!H176&lt;&gt;"",OR(Kişisel!$C$1=Program!H178,AND(Program!H178="",Program!H$3=Kişisel!$C$1))),CONCATENATE(H$2,"-",Program!H176," "),"")</f>
        <v/>
      </c>
      <c r="I176" t="str">
        <f>IF(AND(Program!I176&lt;&gt;"",OR(Kişisel!$C$1=Program!I178,AND(Program!I178="",Program!I$3=Kişisel!$C$1))),CONCATENATE(I$2,"-",Program!I176," "),"")</f>
        <v/>
      </c>
      <c r="J176" t="str">
        <f>IF(AND(Program!J176&lt;&gt;"",OR(Kişisel!$C$1=Program!J178,AND(Program!J178="",Program!J$3=Kişisel!$C$1))),CONCATENATE(J$2,"-",Program!J176," "),"")</f>
        <v/>
      </c>
      <c r="K176" t="str">
        <f>IF(AND(Program!K176&lt;&gt;"",OR(Kişisel!$C$1=Program!K178,AND(Program!K178="",Program!K$3=Kişisel!$C$1))),CONCATENATE(K$2,"-",Program!K176," "),"")</f>
        <v/>
      </c>
      <c r="L176" t="str">
        <f>IF(AND(Program!M176&lt;&gt;"",OR(Kişisel!$C$1=Program!M178,AND(Program!M178="",Program!L$3=Kişisel!$C$1))),CONCATENATE(L$2,"-",Program!M176," "),"")</f>
        <v/>
      </c>
      <c r="M176" t="str">
        <f>IF(AND(Program!N176&lt;&gt;"",OR(Kişisel!$C$1=Program!N178,AND(Program!N178="",Program!M$3=Kişisel!$C$1))),CONCATENATE(M$2,"-",Program!N176," "),"")</f>
        <v/>
      </c>
      <c r="N176" t="str">
        <f>IF(AND(Program!N176&lt;&gt;"",OR(Kişisel!$C$1=Program!N178,AND(Program!N178="",Program!N$3=Kişisel!$C$1))),CONCATENATE(N$2,"-",Program!N176," "),"")</f>
        <v/>
      </c>
      <c r="O176" t="str">
        <f>IF(AND(Program!O176&lt;&gt;"",OR(Kişisel!$C$1=Program!O178,AND(Program!O178="",Program!O$3=Kişisel!$C$1))),CONCATENATE(O$2,"-",Program!O176," "),"")</f>
        <v/>
      </c>
      <c r="P176" t="str">
        <f>IF(AND(Program!P176&lt;&gt;"",OR(Kişisel!$C$1=Program!P178,AND(Program!P178="",Program!P$3=Kişisel!$C$1))),CONCATENATE(P$2,"-",Program!P176," "),"")</f>
        <v/>
      </c>
      <c r="Q176" t="str">
        <f>IF(AND(Program!Q176&lt;&gt;"",OR(Kişisel!$C$1=Program!Q178,AND(Program!Q178="",Program!Q$3=Kişisel!$C$1))),CONCATENATE(Q$2,"-",Program!Q176," "),"")</f>
        <v/>
      </c>
      <c r="R176" t="str">
        <f>IF(AND(Program!R176&lt;&gt;"",OR(Kişisel!$C$1=Program!R178,AND(Program!R178="",Program!R$3=Kişisel!$C$1))),CONCATENATE(R$2,"-",Program!R176," "),"")</f>
        <v/>
      </c>
      <c r="S176" t="str">
        <f>IF(AND(Program!S176&lt;&gt;"",OR(Kişisel!$C$1=Program!S178,AND(Program!S178="",Program!S$3=Kişisel!$C$1))),CONCATENATE(S$2,"-",Program!S176," "),"")</f>
        <v/>
      </c>
      <c r="T176" t="str">
        <f>IF(AND(Program!T176&lt;&gt;"",OR(Kişisel!$C$1=Program!T178,AND(Program!T178="",Program!T$3=Kişisel!$C$1))),CONCATENATE(T$2,"-",Program!T176," "),"")</f>
        <v/>
      </c>
      <c r="U176" t="str">
        <f>IF(AND(Program!U176&lt;&gt;"",OR(Kişisel!$C$1=Program!U178,AND(Program!U178="",Program!U$3=Kişisel!$C$1))),CONCATENATE(U$2,"-",Program!U176," "),"")</f>
        <v/>
      </c>
      <c r="V176" t="str">
        <f>IF(AND(Program!V176&lt;&gt;"",OR(Kişisel!$C$1=Program!V178,AND(Program!V178="",Program!V$3=Kişisel!$C$1))),CONCATENATE(V$2,"-",Program!V176," "),"")</f>
        <v/>
      </c>
      <c r="W176" t="str">
        <f>IF(AND(Program!W176&lt;&gt;"",OR(Kişisel!$C$1=Program!W178,AND(Program!W178="",Program!W$3=Kişisel!$C$1))),CONCATENATE(W$2,"-",Program!W176," "),"")</f>
        <v/>
      </c>
      <c r="X176" t="str">
        <f>IF(AND(Program!X176&lt;&gt;"",OR(Kişisel!$C$1=Program!X178,AND(Program!X178="",Program!X$3=Kişisel!$C$1))),CONCATENATE(X$2,"-",Program!X176," "),"")</f>
        <v/>
      </c>
      <c r="Y176" t="str">
        <f>IF(AND(Program!Y176&lt;&gt;"",OR(Kişisel!$C$1=Program!Y178,AND(Program!Y178="",Program!Y$3=Kişisel!$C$1))),CONCATENATE(Y$2,"-",Program!Y176," "),"")</f>
        <v/>
      </c>
      <c r="Z176" t="str">
        <f>IF(AND(Program!Z176&lt;&gt;"",OR(Kişisel!$C$1=Program!Z178,AND(Program!Z178="",Program!Z$3=Kişisel!$C$1))),CONCATENATE(Z$2,"-",Program!Z176," "),"")</f>
        <v/>
      </c>
      <c r="AA176" t="str">
        <f>IF(AND(Program!AA176&lt;&gt;"",OR(Kişisel!$C$1=Program!AA178,AND(Program!AA178="",Program!AA$3=Kişisel!$C$1))),CONCATENATE(AA$2,"-",Program!AA176," "),"")</f>
        <v/>
      </c>
      <c r="AB176" t="str">
        <f>IF(AND(Program!AB176&lt;&gt;"",OR(Kişisel!$C$1=Program!AB178,AND(Program!AB178="",Program!AB$3=Kişisel!$C$1))),CONCATENATE(AB$2,"-",Program!AB176," "),"")</f>
        <v/>
      </c>
      <c r="AC176" t="str">
        <f>IF(AND(Program!AC176&lt;&gt;"",OR(Kişisel!$C$1=Program!AC178,AND(Program!AC178="",Program!AC$3=Kişisel!$C$1))),CONCATENATE(AC$2,"-",Program!AC176," "),"")</f>
        <v/>
      </c>
      <c r="AD176" t="str">
        <f>IF(AND(Program!AD176&lt;&gt;"",OR(Kişisel!$C$1=Program!AD178,AND(Program!AD178="",Program!AD$3=Kişisel!$C$1))),CONCATENATE(AD$2,"-",Program!AD176," "),"")</f>
        <v/>
      </c>
      <c r="AE176" t="str">
        <f>IF(AND(Program!AE176&lt;&gt;"",OR(Kişisel!$C$1=Program!AE178,AND(Program!AE178="",Program!AE$3=Kişisel!$C$1))),CONCATENATE(AE$2,"-",Program!AE176," "),"")</f>
        <v/>
      </c>
      <c r="AF176" t="str">
        <f>IF(AND(Program!AF176&lt;&gt;"",OR(Kişisel!$C$1=Program!AF178,AND(Program!AF178="",Program!AF$3=Kişisel!$C$1))),CONCATENATE(AF$2,"-",Program!AF176," "),"")</f>
        <v/>
      </c>
      <c r="AG176" t="str">
        <f>IF(AND(Program!AG176&lt;&gt;"",OR(Kişisel!$C$1=Program!AG178,AND(Program!AG178="",Program!AG$3=Kişisel!$C$1))),CONCATENATE(AG$2,"-",Program!AG176," "),"")</f>
        <v/>
      </c>
      <c r="AH176" t="str">
        <f>IF(AND(Program!AH176&lt;&gt;"",OR(Kişisel!$C$1=Program!AH178,AND(Program!AH178="",Program!AH$3=Kişisel!$C$1))),CONCATENATE(AH$2,"-",Program!AH176," "),"")</f>
        <v/>
      </c>
      <c r="AI176" t="str">
        <f>IF(AND(Program!AI176&lt;&gt;"",OR(Kişisel!$C$1=Program!AI178,AND(Program!AI178="",Program!AI$3=Kişisel!$C$1))),CONCATENATE(AI$2,"-",Program!AI176," "),"")</f>
        <v/>
      </c>
      <c r="AJ176" t="str">
        <f>IF(AND(Program!AJ176&lt;&gt;"",OR(Kişisel!$C$1=Program!AJ178,AND(Program!AJ178="",Program!AJ$3=Kişisel!$C$1))),CONCATENATE(AJ$2,"-",Program!AJ176," "),"")</f>
        <v/>
      </c>
      <c r="AK176" t="str">
        <f>IF(AND(Program!AK176&lt;&gt;"",OR(Kişisel!$C$1=Program!AK178,AND(Program!AK178="",Program!AK$3=Kişisel!$C$1))),CONCATENATE(AK$2,"-",Program!AK176," "),"")</f>
        <v/>
      </c>
      <c r="AL176" t="str">
        <f>IF(AND(Program!AL176&lt;&gt;"",OR(Kişisel!$C$1=Program!AL178,AND(Program!AL178="",Program!AL$3=Kişisel!$C$1))),CONCATENATE(AL$2,"-",Program!AL176," "),"")</f>
        <v/>
      </c>
      <c r="AM176" t="str">
        <f>IF(AND(Program!AM176&lt;&gt;"",OR(Kişisel!$C$1=Program!AM178,AND(Program!AM178="",Program!AM$3=Kişisel!$C$1))),CONCATENATE(AM$2,"-",Program!AM176," "),"")</f>
        <v/>
      </c>
      <c r="AN176" t="str">
        <f>IF(AND(Program!AN176&lt;&gt;"",OR(Kişisel!$C$1=Program!AN178,AND(Program!AN178="",Program!AN$3=Kişisel!$C$1))),CONCATENATE(AN$2,"-",Program!AN176," "),"")</f>
        <v/>
      </c>
      <c r="AO176" t="str">
        <f>IF(AND(Program!AO176&lt;&gt;"",OR(Kişisel!$C$1=Program!AO178,AND(Program!AO178="",Program!AO$3=Kişisel!$C$1))),CONCATENATE(AO$2,"-",Program!AO176," "),"")</f>
        <v/>
      </c>
      <c r="AP176" t="str">
        <f>IF(AND(Program!AP176&lt;&gt;"",OR(Kişisel!$C$1=Program!AP178,AND(Program!AP178="",Program!AP$3=Kişisel!$C$1))),CONCATENATE(AP$2,"-",Program!AP176," "),"")</f>
        <v/>
      </c>
      <c r="AQ176" t="str">
        <f>IF(AND(Program!AQ176&lt;&gt;"",OR(Kişisel!$C$1=Program!AQ178,AND(Program!AQ178="",Program!AQ$3=Kişisel!$C$1))),CONCATENATE(AQ$2,"-",Program!AQ176," "),"")</f>
        <v/>
      </c>
      <c r="AR176" t="str">
        <f>IF(AND(Program!AR176&lt;&gt;"",OR(Kişisel!$C$1=Program!AR178,AND(Program!AR178="",Program!AR$3=Kişisel!$C$1))),CONCATENATE(AR$2,"-",Program!AR176," "),"")</f>
        <v/>
      </c>
      <c r="AS176" t="str">
        <f>IF(AND(Program!AS176&lt;&gt;"",OR(Kişisel!$C$1=Program!AS178,AND(Program!AS178="",Program!AS$3=Kişisel!$C$1))),CONCATENATE(AS$2,"-",Program!AS176," "),"")</f>
        <v/>
      </c>
      <c r="AT176" t="str">
        <f>IF(AND(Program!AT176&lt;&gt;"",OR(Kişisel!$C$1=Program!AT178,AND(Program!AT178="",Program!AT$3=Kişisel!$C$1))),CONCATENATE(AT$2,"-",Program!AT176," "),"")</f>
        <v/>
      </c>
      <c r="AU176" t="str">
        <f>IF(AND(Program!AU176&lt;&gt;"",OR(Kişisel!$C$1=Program!AU178,AND(Program!AU178="",Program!AU$3=Kişisel!$C$1))),CONCATENATE(AU$2,"-",Program!AU176," "),"")</f>
        <v/>
      </c>
      <c r="AV176" t="str">
        <f>IF(AND(Program!AV176&lt;&gt;"",OR(Kişisel!$C$1=Program!AV178,AND(Program!AV178="",Program!AV$3=Kişisel!$C$1))),CONCATENATE(AV$2,"-",Program!AV176," "),"")</f>
        <v/>
      </c>
      <c r="AW176" t="str">
        <f>IF(AND(Program!AW176&lt;&gt;"",OR(Kişisel!$C$1=Program!AW178,AND(Program!AW178="",Program!AW$3=Kişisel!$C$1))),CONCATENATE(AW$2,"-",Program!AW176," "),"")</f>
        <v/>
      </c>
      <c r="AX176" t="str">
        <f>IF(AND(Program!AX176&lt;&gt;"",OR(Kişisel!$C$1=Program!AX178,AND(Program!AX178="",Program!AX$3=Kişisel!$C$1))),CONCATENATE(AX$2,"-",Program!AX176," "),"")</f>
        <v/>
      </c>
      <c r="AY176" t="str">
        <f>IF(AND(Program!AY176&lt;&gt;"",OR(Kişisel!$C$1=Program!AY178,AND(Program!AY178="",Program!AY$3=Kişisel!$C$1))),CONCATENATE(AY$2,"-",Program!AY176," "),"")</f>
        <v/>
      </c>
      <c r="AZ176" t="str">
        <f>IF(AND(Program!AZ176&lt;&gt;"",OR(Kişisel!$C$1=Program!AZ178,AND(Program!AZ178="",Program!AZ$3=Kişisel!$C$1))),CONCATENATE(AZ$2,"-",Program!AZ176," "),"")</f>
        <v/>
      </c>
      <c r="BA176" t="str">
        <f>IF(AND(Program!BA176&lt;&gt;"",OR(Kişisel!$C$1=Program!BA178,AND(Program!BA178="",Program!BA$3=Kişisel!$C$1))),CONCATENATE(BA$2,"-",Program!BA176," "),"")</f>
        <v/>
      </c>
      <c r="BB176" t="str">
        <f>IF(AND(Program!BB176&lt;&gt;"",OR(Kişisel!$C$1=Program!BB178,AND(Program!BB178="",Program!BB$3=Kişisel!$C$1))),CONCATENATE(BB$2,"-",Program!BB176," "),"")</f>
        <v/>
      </c>
      <c r="BC176" t="str">
        <f>IF(AND(Program!BC176&lt;&gt;"",OR(Kişisel!$C$1=Program!BC178,AND(Program!BC178="",Program!BC$3=Kişisel!$C$1))),CONCATENATE(BC$2,"-",Program!BC176," "),"")</f>
        <v/>
      </c>
      <c r="BD176" t="str">
        <f>IF(AND(Program!BD176&lt;&gt;"",OR(Kişisel!$C$1=Program!BD178,AND(Program!BD178="",Program!BD$3=Kişisel!$C$1))),CONCATENATE(BD$2,"-",Program!BD176," "),"")</f>
        <v/>
      </c>
      <c r="BE176" t="str">
        <f>IF(AND(Program!BE176&lt;&gt;"",OR(Kişisel!$C$1=Program!BE178,AND(Program!BE178="",Program!BE$3=Kişisel!$C$1))),CONCATENATE(BE$2,"-",Program!BE176," "),"")</f>
        <v/>
      </c>
      <c r="BF176" t="str">
        <f t="shared" ref="BF176" si="262">CONCATENATE(D176,E176,F176,G176,H176,I176,J176,K176,L176,M176,N176,O176,P176,Q176,R176,S176,T176,U176,V176,W176,X176,Y176,Z176,AA176,AB176,AC176,AD176,AE176,AF176,AG176,AH176,AI176,AJ176,AK176,AL176,AM176,AN176,AO176,AP176,AQ176,)</f>
        <v/>
      </c>
      <c r="BG176" t="str">
        <f t="shared" ref="BG176" si="263">CONCATENATE(AR176,AS176,AT176,AU176,AV176,AW176,AX176,AY176,AZ176,BA176,BB176,BC176,BD176,BE176)</f>
        <v/>
      </c>
    </row>
    <row r="177" spans="1:59">
      <c r="A177" s="394"/>
      <c r="B177" s="5"/>
      <c r="D177" s="29" t="str">
        <f>IF(D175&lt;&gt;"",IF(Program!D178&lt;&gt;"","("&amp;Program!D178&amp;")","("&amp;Program!D$3&amp;")"),"")</f>
        <v/>
      </c>
      <c r="E177" s="29" t="str">
        <f>IF(E175&lt;&gt;"",IF(Program!E178&lt;&gt;"","("&amp;Program!E178&amp;")","("&amp;Program!E$3&amp;")"),"")</f>
        <v/>
      </c>
      <c r="F177" s="29" t="str">
        <f>IF(F175&lt;&gt;"",IF(Program!F178&lt;&gt;"","("&amp;Program!F178&amp;")","("&amp;Program!F$3&amp;")"),"")</f>
        <v/>
      </c>
      <c r="G177" s="29" t="str">
        <f>IF(G175&lt;&gt;"",IF(Program!G178&lt;&gt;"","("&amp;Program!G178&amp;")","("&amp;Program!G$3&amp;")"),"")</f>
        <v/>
      </c>
      <c r="H177" s="29" t="str">
        <f>IF(H175&lt;&gt;"",IF(Program!H178&lt;&gt;"","("&amp;Program!H178&amp;")","("&amp;Program!H$3&amp;")"),"")</f>
        <v/>
      </c>
      <c r="I177" s="29" t="str">
        <f>IF(I175&lt;&gt;"",IF(Program!I178&lt;&gt;"","("&amp;Program!I178&amp;")","("&amp;Program!I$3&amp;")"),"")</f>
        <v/>
      </c>
      <c r="J177" s="29" t="str">
        <f>IF(J175&lt;&gt;"",IF(Program!J178&lt;&gt;"","("&amp;Program!J178&amp;")","("&amp;Program!J$3&amp;")"),"")</f>
        <v/>
      </c>
      <c r="K177" s="29" t="str">
        <f>IF(K175&lt;&gt;"",IF(Program!K178&lt;&gt;"","("&amp;Program!K178&amp;")","("&amp;Program!K$3&amp;")"),"")</f>
        <v/>
      </c>
      <c r="L177" s="29" t="str">
        <f>IF(L175&lt;&gt;"",IF(Program!M178&lt;&gt;"","("&amp;Program!M178&amp;")","("&amp;Program!L$3&amp;")"),"")</f>
        <v/>
      </c>
      <c r="M177" s="29" t="str">
        <f>IF(M175&lt;&gt;"",IF(Program!N178&lt;&gt;"","("&amp;Program!N178&amp;")","("&amp;Program!M$3&amp;")"),"")</f>
        <v/>
      </c>
      <c r="N177" s="29" t="str">
        <f>IF(N175&lt;&gt;"",IF(Program!N178&lt;&gt;"","("&amp;Program!N178&amp;")","("&amp;Program!N$3&amp;")"),"")</f>
        <v/>
      </c>
      <c r="O177" s="29" t="str">
        <f>IF(O175&lt;&gt;"",IF(Program!O178&lt;&gt;"","("&amp;Program!O178&amp;")","("&amp;Program!O$3&amp;")"),"")</f>
        <v/>
      </c>
      <c r="P177" s="29" t="str">
        <f>IF(P175&lt;&gt;"",IF(Program!P178&lt;&gt;"","("&amp;Program!P178&amp;")","("&amp;Program!P$3&amp;")"),"")</f>
        <v/>
      </c>
      <c r="Q177" s="29" t="str">
        <f>IF(Q175&lt;&gt;"",IF(Program!Q178&lt;&gt;"","("&amp;Program!Q178&amp;")","("&amp;Program!Q$3&amp;")"),"")</f>
        <v/>
      </c>
      <c r="R177" s="29" t="str">
        <f>IF(R175&lt;&gt;"",IF(Program!R178&lt;&gt;"","("&amp;Program!R178&amp;")","("&amp;Program!R$3&amp;")"),"")</f>
        <v/>
      </c>
      <c r="S177" s="29" t="str">
        <f>IF(S175&lt;&gt;"",IF(Program!S178&lt;&gt;"","("&amp;Program!S178&amp;")","("&amp;Program!S$3&amp;")"),"")</f>
        <v/>
      </c>
      <c r="T177" s="29" t="str">
        <f>IF(T175&lt;&gt;"",IF(Program!T178&lt;&gt;"","("&amp;Program!T178&amp;")","("&amp;Program!T$3&amp;")"),"")</f>
        <v/>
      </c>
      <c r="U177" s="29" t="str">
        <f>IF(U175&lt;&gt;"",IF(Program!U178&lt;&gt;"","("&amp;Program!U178&amp;")","("&amp;Program!U$3&amp;")"),"")</f>
        <v/>
      </c>
      <c r="V177" s="29" t="str">
        <f>IF(V175&lt;&gt;"",IF(Program!V178&lt;&gt;"","("&amp;Program!V178&amp;")","("&amp;Program!V$3&amp;")"),"")</f>
        <v/>
      </c>
      <c r="W177" s="29" t="str">
        <f>IF(W175&lt;&gt;"",IF(Program!W178&lt;&gt;"","("&amp;Program!W178&amp;")","("&amp;Program!W$3&amp;")"),"")</f>
        <v/>
      </c>
      <c r="X177" s="29" t="str">
        <f>IF(X175&lt;&gt;"",IF(Program!X178&lt;&gt;"","("&amp;Program!X178&amp;")","("&amp;Program!X$3&amp;")"),"")</f>
        <v/>
      </c>
      <c r="Y177" s="29" t="str">
        <f>IF(Y175&lt;&gt;"",IF(Program!Y178&lt;&gt;"","("&amp;Program!Y178&amp;")","("&amp;Program!Y$3&amp;")"),"")</f>
        <v/>
      </c>
      <c r="Z177" s="29" t="str">
        <f>IF(Z175&lt;&gt;"",IF(Program!Z178&lt;&gt;"","("&amp;Program!Z178&amp;")","("&amp;Program!Z$3&amp;")"),"")</f>
        <v/>
      </c>
      <c r="AA177" s="29" t="str">
        <f>IF(AA175&lt;&gt;"",IF(Program!AA178&lt;&gt;"","("&amp;Program!AA178&amp;")","("&amp;Program!AA$3&amp;")"),"")</f>
        <v/>
      </c>
      <c r="AB177" s="29" t="str">
        <f>IF(AB175&lt;&gt;"",IF(Program!AB178&lt;&gt;"","("&amp;Program!AB178&amp;")","("&amp;Program!AB$3&amp;")"),"")</f>
        <v/>
      </c>
      <c r="AC177" s="29" t="str">
        <f>IF(AC175&lt;&gt;"",IF(Program!AC178&lt;&gt;"","("&amp;Program!AC178&amp;")","("&amp;Program!AC$3&amp;")"),"")</f>
        <v/>
      </c>
      <c r="AD177" s="29" t="str">
        <f>IF(AD175&lt;&gt;"",IF(Program!AD178&lt;&gt;"","("&amp;Program!AD178&amp;")","("&amp;Program!AD$3&amp;")"),"")</f>
        <v/>
      </c>
      <c r="AE177" s="29" t="str">
        <f>IF(AE175&lt;&gt;"",IF(Program!AE178&lt;&gt;"","("&amp;Program!AE178&amp;")","("&amp;Program!AE$3&amp;")"),"")</f>
        <v/>
      </c>
      <c r="AF177" s="29" t="str">
        <f>IF(AF175&lt;&gt;"",IF(Program!AF178&lt;&gt;"","("&amp;Program!AF178&amp;")","("&amp;Program!AF$3&amp;")"),"")</f>
        <v/>
      </c>
      <c r="AG177" s="29" t="str">
        <f>IF(AG175&lt;&gt;"",IF(Program!AG178&lt;&gt;"","("&amp;Program!AG178&amp;")","("&amp;Program!AG$3&amp;")"),"")</f>
        <v/>
      </c>
      <c r="AH177" s="29" t="str">
        <f>IF(AH175&lt;&gt;"",IF(Program!AH178&lt;&gt;"","("&amp;Program!AH178&amp;")","("&amp;Program!AH$3&amp;")"),"")</f>
        <v/>
      </c>
      <c r="AI177" s="29" t="str">
        <f>IF(AI175&lt;&gt;"",IF(Program!AI178&lt;&gt;"","("&amp;Program!AI178&amp;")","("&amp;Program!AI$3&amp;")"),"")</f>
        <v/>
      </c>
      <c r="AJ177" s="29" t="str">
        <f>IF(AJ175&lt;&gt;"",IF(Program!AJ178&lt;&gt;"","("&amp;Program!AJ178&amp;")","("&amp;Program!AJ$3&amp;")"),"")</f>
        <v/>
      </c>
      <c r="AK177" s="29" t="str">
        <f>IF(AK175&lt;&gt;"",IF(Program!AK178&lt;&gt;"","("&amp;Program!AK178&amp;")","("&amp;Program!AK$3&amp;")"),"")</f>
        <v/>
      </c>
      <c r="AL177" s="29" t="str">
        <f>IF(AL175&lt;&gt;"",IF(Program!AL178&lt;&gt;"","("&amp;Program!AL178&amp;")","("&amp;Program!AL$3&amp;")"),"")</f>
        <v/>
      </c>
      <c r="AM177" s="29" t="str">
        <f>IF(AM175&lt;&gt;"",IF(Program!AM178&lt;&gt;"","("&amp;Program!AM178&amp;")","("&amp;Program!AM$3&amp;")"),"")</f>
        <v/>
      </c>
      <c r="AN177" s="29" t="str">
        <f>IF(AN175&lt;&gt;"",IF(Program!AN178&lt;&gt;"","("&amp;Program!AN178&amp;")","("&amp;Program!AN$3&amp;")"),"")</f>
        <v/>
      </c>
      <c r="AO177" s="29" t="str">
        <f>IF(AO175&lt;&gt;"",IF(Program!AO178&lt;&gt;"","("&amp;Program!AO178&amp;")","("&amp;Program!AO$3&amp;")"),"")</f>
        <v/>
      </c>
      <c r="AP177" s="29" t="str">
        <f>IF(AP175&lt;&gt;"",IF(Program!AP178&lt;&gt;"","("&amp;Program!AP178&amp;")","("&amp;Program!AP$3&amp;")"),"")</f>
        <v/>
      </c>
      <c r="AQ177" s="29" t="str">
        <f>IF(AQ175&lt;&gt;"",IF(Program!AQ178&lt;&gt;"","("&amp;Program!AQ178&amp;")","("&amp;Program!AQ$3&amp;")"),"")</f>
        <v/>
      </c>
      <c r="AR177" s="29" t="str">
        <f>IF(AR175&lt;&gt;"",IF(Program!AR178&lt;&gt;"","("&amp;Program!AR178&amp;")","("&amp;Program!AR$3&amp;")"),"")</f>
        <v/>
      </c>
      <c r="AS177" s="29" t="str">
        <f>IF(AS175&lt;&gt;"",IF(Program!AS178&lt;&gt;"","("&amp;Program!AS178&amp;")","("&amp;Program!AS$3&amp;")"),"")</f>
        <v/>
      </c>
      <c r="AT177" s="29" t="str">
        <f>IF(AT175&lt;&gt;"",IF(Program!AT178&lt;&gt;"","("&amp;Program!AT178&amp;")","("&amp;Program!AT$3&amp;")"),"")</f>
        <v/>
      </c>
      <c r="AU177" s="29" t="str">
        <f>IF(AU175&lt;&gt;"",IF(Program!AU178&lt;&gt;"","("&amp;Program!AU178&amp;")","("&amp;Program!AU$3&amp;")"),"")</f>
        <v/>
      </c>
      <c r="AV177" s="29" t="str">
        <f>IF(AV175&lt;&gt;"",IF(Program!AV178&lt;&gt;"","("&amp;Program!AV178&amp;")","("&amp;Program!AV$3&amp;")"),"")</f>
        <v/>
      </c>
      <c r="AW177" s="29" t="str">
        <f>IF(AW175&lt;&gt;"",IF(Program!AW178&lt;&gt;"","("&amp;Program!AW178&amp;")","("&amp;Program!AW$3&amp;")"),"")</f>
        <v/>
      </c>
      <c r="AX177" s="29" t="str">
        <f>IF(AX175&lt;&gt;"",IF(Program!AX178&lt;&gt;"","("&amp;Program!AX178&amp;")","("&amp;Program!AX$3&amp;")"),"")</f>
        <v/>
      </c>
      <c r="AY177" s="29" t="str">
        <f>IF(AY175&lt;&gt;"",IF(Program!AY178&lt;&gt;"","("&amp;Program!AY178&amp;")","("&amp;Program!AY$3&amp;")"),"")</f>
        <v/>
      </c>
      <c r="AZ177" s="29" t="str">
        <f>IF(AZ175&lt;&gt;"",IF(Program!AZ178&lt;&gt;"","("&amp;Program!AZ178&amp;")","("&amp;Program!AZ$3&amp;")"),"")</f>
        <v/>
      </c>
      <c r="BA177" s="29" t="str">
        <f>IF(BA175&lt;&gt;"",IF(Program!BA178&lt;&gt;"","("&amp;Program!BA178&amp;")","("&amp;Program!BA$3&amp;")"),"")</f>
        <v/>
      </c>
      <c r="BB177" s="29" t="str">
        <f>IF(BB175&lt;&gt;"",IF(Program!BB178&lt;&gt;"","("&amp;Program!BB178&amp;")","("&amp;Program!BB$3&amp;")"),"")</f>
        <v/>
      </c>
      <c r="BC177" s="29" t="str">
        <f>IF(BC175&lt;&gt;"",IF(Program!BC178&lt;&gt;"","("&amp;Program!BC178&amp;")","("&amp;Program!BC$3&amp;")"),"")</f>
        <v/>
      </c>
      <c r="BD177" s="29" t="str">
        <f>IF(BD175&lt;&gt;"",IF(Program!BD178&lt;&gt;"","("&amp;Program!BD178&amp;")","("&amp;Program!BD$3&amp;")"),"")</f>
        <v/>
      </c>
      <c r="BE177" s="29" t="str">
        <f>IF(BE175&lt;&gt;"",IF(Program!BE178&lt;&gt;"","("&amp;Program!BE178&amp;")","("&amp;Program!BE$3&amp;")"),"")</f>
        <v/>
      </c>
    </row>
    <row r="178" spans="1:59">
      <c r="A178" s="394"/>
      <c r="B178" s="5">
        <v>0.375</v>
      </c>
      <c r="C178" s="6" t="str">
        <f t="shared" si="193"/>
        <v/>
      </c>
      <c r="D178" s="9" t="str">
        <f>IF(IFERROR(SEARCH(Kişisel!$A$1,Program!D180),FALSE),D$2&amp;"-"&amp;Program!D179&amp;"/ ","")</f>
        <v/>
      </c>
      <c r="E178" s="9" t="str">
        <f>IF(IFERROR(SEARCH(Kişisel!$A$1,Program!E180),FALSE),E$2&amp;"-"&amp;Program!E179&amp;"/ ","")</f>
        <v/>
      </c>
      <c r="F178" s="9" t="str">
        <f>IF(IFERROR(SEARCH(Kişisel!$A$1,Program!F180),FALSE),F$2&amp;"-"&amp;Program!F179&amp;"/ ","")</f>
        <v/>
      </c>
      <c r="G178" s="9" t="str">
        <f>IF(IFERROR(SEARCH(Kişisel!$A$1,Program!G180),FALSE),G$2&amp;"-"&amp;Program!G179&amp;"/ ","")</f>
        <v/>
      </c>
      <c r="H178" s="9" t="str">
        <f>IF(IFERROR(SEARCH(Kişisel!$A$1,Program!H180),FALSE),H$2&amp;"-"&amp;Program!H179&amp;"/ ","")</f>
        <v/>
      </c>
      <c r="I178" s="9" t="str">
        <f>IF(IFERROR(SEARCH(Kişisel!$A$1,Program!I180),FALSE),I$2&amp;"-"&amp;Program!I179&amp;"/ ","")</f>
        <v/>
      </c>
      <c r="J178" s="9" t="str">
        <f>IF(IFERROR(SEARCH(Kişisel!$A$1,Program!J180),FALSE),J$2&amp;"-"&amp;Program!J179&amp;"/ ","")</f>
        <v/>
      </c>
      <c r="K178" s="9" t="str">
        <f>IF(IFERROR(SEARCH(Kişisel!$A$1,Program!K180),FALSE),K$2&amp;"-"&amp;Program!K179&amp;"/ ","")</f>
        <v/>
      </c>
      <c r="L178" s="9" t="str">
        <f>IF(IFERROR(SEARCH(Kişisel!$A$1,Program!M180),FALSE),L$2&amp;"-"&amp;Program!M179&amp;"/ ","")</f>
        <v/>
      </c>
      <c r="M178" s="9" t="str">
        <f>IF(IFERROR(SEARCH(Kişisel!$A$1,Program!N180),FALSE),M$2&amp;"-"&amp;Program!N179&amp;"/ ","")</f>
        <v/>
      </c>
      <c r="N178" s="9" t="str">
        <f>IF(IFERROR(SEARCH(Kişisel!$A$1,Program!N180),FALSE),N$2&amp;"-"&amp;Program!N179&amp;"/ ","")</f>
        <v/>
      </c>
      <c r="O178" s="9" t="str">
        <f>IF(IFERROR(SEARCH(Kişisel!$A$1,Program!O180),FALSE),O$2&amp;"-"&amp;Program!O179&amp;"/ ","")</f>
        <v/>
      </c>
      <c r="P178" s="9" t="str">
        <f>IF(IFERROR(SEARCH(Kişisel!$A$1,Program!P180),FALSE),P$2&amp;"-"&amp;Program!P179&amp;"/ ","")</f>
        <v/>
      </c>
      <c r="Q178" s="9" t="str">
        <f>IF(IFERROR(SEARCH(Kişisel!$A$1,Program!Q180),FALSE),Q$2&amp;"-"&amp;Program!Q179&amp;"/ ","")</f>
        <v/>
      </c>
      <c r="R178" s="9" t="str">
        <f>IF(IFERROR(SEARCH(Kişisel!$A$1,Program!R180),FALSE),R$2&amp;"-"&amp;Program!R179&amp;"/ ","")</f>
        <v/>
      </c>
      <c r="S178" s="9" t="str">
        <f>IF(IFERROR(SEARCH(Kişisel!$A$1,Program!S180),FALSE),S$2&amp;"-"&amp;Program!S179&amp;"/ ","")</f>
        <v/>
      </c>
      <c r="T178" s="9" t="str">
        <f>IF(IFERROR(SEARCH(Kişisel!$A$1,Program!T180),FALSE),T$2&amp;"-"&amp;Program!T179&amp;"/ ","")</f>
        <v/>
      </c>
      <c r="U178" s="9" t="str">
        <f>IF(IFERROR(SEARCH(Kişisel!$A$1,Program!U180),FALSE),U$2&amp;"-"&amp;Program!U179&amp;"/ ","")</f>
        <v/>
      </c>
      <c r="V178" s="9" t="str">
        <f>IF(IFERROR(SEARCH(Kişisel!$A$1,Program!V180),FALSE),V$2&amp;"-"&amp;Program!V179&amp;"/ ","")</f>
        <v/>
      </c>
      <c r="W178" s="9" t="str">
        <f>IF(IFERROR(SEARCH(Kişisel!$A$1,Program!W180),FALSE),W$2&amp;"-"&amp;Program!W179&amp;"/ ","")</f>
        <v/>
      </c>
      <c r="X178" s="9" t="str">
        <f>IF(IFERROR(SEARCH(Kişisel!$A$1,Program!X180),FALSE),X$2&amp;"-"&amp;Program!X179&amp;"/ ","")</f>
        <v/>
      </c>
      <c r="Y178" s="9" t="str">
        <f>IF(IFERROR(SEARCH(Kişisel!$A$1,Program!Y180),FALSE),Y$2&amp;"-"&amp;Program!Y179&amp;"/ ","")</f>
        <v/>
      </c>
      <c r="Z178" s="9" t="str">
        <f>IF(IFERROR(SEARCH(Kişisel!$A$1,Program!Z180),FALSE),Z$2&amp;"-"&amp;Program!Z179&amp;"/ ","")</f>
        <v/>
      </c>
      <c r="AA178" s="9" t="str">
        <f>IF(IFERROR(SEARCH(Kişisel!$A$1,Program!AA180),FALSE),AA$2&amp;"-"&amp;Program!AA179&amp;"/ ","")</f>
        <v/>
      </c>
      <c r="AB178" s="9" t="str">
        <f>IF(IFERROR(SEARCH(Kişisel!$A$1,Program!AB180),FALSE),AB$2&amp;"-"&amp;Program!AB179&amp;"/ ","")</f>
        <v/>
      </c>
      <c r="AC178" s="9" t="str">
        <f>IF(IFERROR(SEARCH(Kişisel!$A$1,Program!AC180),FALSE),AC$2&amp;"-"&amp;Program!AC179&amp;"/ ","")</f>
        <v/>
      </c>
      <c r="AD178" s="9" t="str">
        <f>IF(IFERROR(SEARCH(Kişisel!$A$1,Program!AD180),FALSE),AD$2&amp;"-"&amp;Program!AD179&amp;"/ ","")</f>
        <v/>
      </c>
      <c r="AE178" s="9" t="str">
        <f>IF(IFERROR(SEARCH(Kişisel!$A$1,Program!AE180),FALSE),AE$2&amp;"-"&amp;Program!AE179&amp;"/ ","")</f>
        <v/>
      </c>
      <c r="AF178" s="9" t="str">
        <f>IF(IFERROR(SEARCH(Kişisel!$A$1,Program!AF180),FALSE),AF$2&amp;"-"&amp;Program!AF179&amp;"/ ","")</f>
        <v/>
      </c>
      <c r="AG178" s="9" t="str">
        <f>IF(IFERROR(SEARCH(Kişisel!$A$1,Program!AG180),FALSE),AG$2&amp;"-"&amp;Program!AG179&amp;"/ ","")</f>
        <v/>
      </c>
      <c r="AH178" s="9" t="str">
        <f>IF(IFERROR(SEARCH(Kişisel!$A$1,Program!AH180),FALSE),AH$2&amp;"-"&amp;Program!AH179&amp;"/ ","")</f>
        <v/>
      </c>
      <c r="AI178" s="9" t="str">
        <f>IF(IFERROR(SEARCH(Kişisel!$A$1,Program!AI180),FALSE),AI$2&amp;"-"&amp;Program!AI179&amp;"/ ","")</f>
        <v/>
      </c>
      <c r="AJ178" s="9" t="str">
        <f>IF(IFERROR(SEARCH(Kişisel!$A$1,Program!AJ180),FALSE),AJ$2&amp;"-"&amp;Program!AJ179&amp;"/ ","")</f>
        <v/>
      </c>
      <c r="AK178" s="9" t="str">
        <f>IF(IFERROR(SEARCH(Kişisel!$A$1,Program!AK180),FALSE),AK$2&amp;"-"&amp;Program!AK179&amp;"/ ","")</f>
        <v/>
      </c>
      <c r="AL178" s="9" t="str">
        <f>IF(IFERROR(SEARCH(Kişisel!$A$1,Program!AL180),FALSE),AL$2&amp;"-"&amp;Program!AL179&amp;"/ ","")</f>
        <v/>
      </c>
      <c r="AM178" s="9" t="str">
        <f>IF(IFERROR(SEARCH(Kişisel!$A$1,Program!AM180),FALSE),AM$2&amp;"-"&amp;Program!AM179&amp;"/ ","")</f>
        <v/>
      </c>
      <c r="AN178" s="9" t="str">
        <f>IF(IFERROR(SEARCH(Kişisel!$A$1,Program!AN180),FALSE),AN$2&amp;"-"&amp;Program!AN179&amp;"/ ","")</f>
        <v/>
      </c>
      <c r="AO178" s="9" t="str">
        <f>IF(IFERROR(SEARCH(Kişisel!$A$1,Program!AO180),FALSE),AO$2&amp;"-"&amp;Program!AO179&amp;"/ ","")</f>
        <v/>
      </c>
      <c r="AP178" s="9" t="str">
        <f>IF(IFERROR(SEARCH(Kişisel!$A$1,Program!AP180),FALSE),AP$2&amp;"-"&amp;Program!AP179&amp;"/ ","")</f>
        <v/>
      </c>
      <c r="AQ178" s="9" t="str">
        <f>IF(IFERROR(SEARCH(Kişisel!$A$1,Program!AQ180),FALSE),AQ$2&amp;"-"&amp;Program!AQ179&amp;"/ ","")</f>
        <v/>
      </c>
      <c r="AR178" s="9" t="str">
        <f>IF(IFERROR(SEARCH(Kişisel!$A$1,Program!AR180),FALSE),AR$2&amp;"-"&amp;Program!AR179&amp;"/ ","")</f>
        <v/>
      </c>
      <c r="AS178" s="9" t="str">
        <f>IF(IFERROR(SEARCH(Kişisel!$A$1,Program!AS180),FALSE),AS$2&amp;"-"&amp;Program!AS179&amp;"/ ","")</f>
        <v/>
      </c>
      <c r="AT178" s="9" t="str">
        <f>IF(IFERROR(SEARCH(Kişisel!$A$1,Program!AT180),FALSE),AT$2&amp;"-"&amp;Program!AT179&amp;"/ ","")</f>
        <v/>
      </c>
      <c r="AU178" s="9" t="str">
        <f>IF(IFERROR(SEARCH(Kişisel!$A$1,Program!AU180),FALSE),AU$2&amp;"-"&amp;Program!AU179&amp;"/ ","")</f>
        <v/>
      </c>
      <c r="AV178" s="9" t="str">
        <f>IF(IFERROR(SEARCH(Kişisel!$A$1,Program!AV180),FALSE),AV$2&amp;"-"&amp;Program!AV179&amp;"/ ","")</f>
        <v/>
      </c>
      <c r="AW178" s="9" t="str">
        <f>IF(IFERROR(SEARCH(Kişisel!$A$1,Program!AW180),FALSE),AW$2&amp;"-"&amp;Program!AW179&amp;"/ ","")</f>
        <v/>
      </c>
      <c r="AX178" s="9" t="str">
        <f>IF(IFERROR(SEARCH(Kişisel!$A$1,Program!AX180),FALSE),AX$2&amp;"-"&amp;Program!AX179&amp;"/ ","")</f>
        <v/>
      </c>
      <c r="AY178" s="9" t="str">
        <f>IF(IFERROR(SEARCH(Kişisel!$A$1,Program!AY180),FALSE),AY$2&amp;"-"&amp;Program!AY179&amp;"/ ","")</f>
        <v/>
      </c>
      <c r="AZ178" s="9" t="str">
        <f>IF(IFERROR(SEARCH(Kişisel!$A$1,Program!AZ180),FALSE),AZ$2&amp;"-"&amp;Program!AZ179&amp;"/ ","")</f>
        <v/>
      </c>
      <c r="BA178" s="9" t="str">
        <f>IF(IFERROR(SEARCH(Kişisel!$A$1,Program!BA180),FALSE),BA$2&amp;"-"&amp;Program!BA179&amp;"/ ","")</f>
        <v/>
      </c>
      <c r="BB178" s="9" t="str">
        <f>IF(IFERROR(SEARCH(Kişisel!$A$1,Program!BB180),FALSE),BB$2&amp;"-"&amp;Program!BB179&amp;"/ ","")</f>
        <v/>
      </c>
      <c r="BC178" s="9" t="str">
        <f>IF(IFERROR(SEARCH(Kişisel!$A$1,Program!BC180),FALSE),BC$2&amp;"-"&amp;Program!BC179&amp;"/ ","")</f>
        <v/>
      </c>
      <c r="BD178" s="9" t="str">
        <f>IF(IFERROR(SEARCH(Kişisel!$A$1,Program!BD180),FALSE),BD$2&amp;"-"&amp;Program!BD179&amp;"/ ","")</f>
        <v/>
      </c>
      <c r="BE178" s="9" t="str">
        <f>IF(IFERROR(SEARCH(Kişisel!$A$1,Program!BE180),FALSE),BE$2&amp;"-"&amp;Program!BE179&amp;"/ ","")</f>
        <v/>
      </c>
      <c r="BF178" t="str">
        <f t="shared" ref="BF178" si="264">CONCATENATE(D178,D180,E178,E180,F178,F180,G178,G180,H178,H180,I178,I180,J178,J180,K178,K180,L178,L180,M178,M180,N178,N180,O178,O180,P178,P180,Q178,Q180,R178,R180,S178,S180,T178,T180,U178,U180,V178,V180,W178,W180,X178,X180,Y178,Y180,Z178,Z180,AA178,AA180,AB178,AB180,AC178,AC180,AD178,AD180,AE178,AE180,AF178,AF180,AG178,AG180,AH178,AH180,AI178,AI180,AJ178,AJ180,AK178,AK180,AL178,AL180,AM178,AM180,AN178,AN180,AO178,AO180,AP178,AP180,AQ178,AQ180)</f>
        <v/>
      </c>
      <c r="BG178" t="str">
        <f t="shared" ref="BG178" si="265">CONCATENATE(AR178,AR180,AS178,AS180,AT178,AT180,AU178,AU180,AV178,AV180,AW178,AW180,AX178,AX180,AY178,AY180,AZ178,AZ180,BA178,BA180,BB178,BB180,BC178,BC180,BD178,BD180,BE178,BE180)</f>
        <v/>
      </c>
    </row>
    <row r="179" spans="1:59">
      <c r="A179" s="394"/>
      <c r="B179" s="5"/>
      <c r="C179" s="6" t="str">
        <f t="shared" si="193"/>
        <v/>
      </c>
      <c r="D179" t="str">
        <f>IF(AND(Program!D179&lt;&gt;"",OR(Kişisel!$C$1=Program!D181,AND(Program!D181="",Program!D$3=Kişisel!$C$1))),CONCATENATE(D$2,"-",Program!D179," "),"")</f>
        <v/>
      </c>
      <c r="E179" t="str">
        <f>IF(AND(Program!E179&lt;&gt;"",OR(Kişisel!$C$1=Program!E181,AND(Program!E181="",Program!E$3=Kişisel!$C$1))),CONCATENATE(E$2,"-",Program!E179," "),"")</f>
        <v/>
      </c>
      <c r="F179" t="str">
        <f>IF(AND(Program!F179&lt;&gt;"",OR(Kişisel!$C$1=Program!F181,AND(Program!F181="",Program!F$3=Kişisel!$C$1))),CONCATENATE(F$2,"-",Program!F179," "),"")</f>
        <v/>
      </c>
      <c r="G179" t="str">
        <f>IF(AND(Program!G179&lt;&gt;"",OR(Kişisel!$C$1=Program!G181,AND(Program!G181="",Program!G$3=Kişisel!$C$1))),CONCATENATE(G$2,"-",Program!G179," "),"")</f>
        <v/>
      </c>
      <c r="H179" t="str">
        <f>IF(AND(Program!H179&lt;&gt;"",OR(Kişisel!$C$1=Program!H181,AND(Program!H181="",Program!H$3=Kişisel!$C$1))),CONCATENATE(H$2,"-",Program!H179," "),"")</f>
        <v/>
      </c>
      <c r="I179" t="str">
        <f>IF(AND(Program!I179&lt;&gt;"",OR(Kişisel!$C$1=Program!I181,AND(Program!I181="",Program!I$3=Kişisel!$C$1))),CONCATENATE(I$2,"-",Program!I179," "),"")</f>
        <v/>
      </c>
      <c r="J179" t="str">
        <f>IF(AND(Program!J179&lt;&gt;"",OR(Kişisel!$C$1=Program!J181,AND(Program!J181="",Program!J$3=Kişisel!$C$1))),CONCATENATE(J$2,"-",Program!J179," "),"")</f>
        <v/>
      </c>
      <c r="K179" t="str">
        <f>IF(AND(Program!K179&lt;&gt;"",OR(Kişisel!$C$1=Program!K181,AND(Program!K181="",Program!K$3=Kişisel!$C$1))),CONCATENATE(K$2,"-",Program!K179," "),"")</f>
        <v/>
      </c>
      <c r="L179" t="str">
        <f>IF(AND(Program!M179&lt;&gt;"",OR(Kişisel!$C$1=Program!M181,AND(Program!M181="",Program!L$3=Kişisel!$C$1))),CONCATENATE(L$2,"-",Program!M179," "),"")</f>
        <v/>
      </c>
      <c r="M179" t="str">
        <f>IF(AND(Program!N179&lt;&gt;"",OR(Kişisel!$C$1=Program!N181,AND(Program!N181="",Program!M$3=Kişisel!$C$1))),CONCATENATE(M$2,"-",Program!N179," "),"")</f>
        <v/>
      </c>
      <c r="N179" t="str">
        <f>IF(AND(Program!N179&lt;&gt;"",OR(Kişisel!$C$1=Program!N181,AND(Program!N181="",Program!N$3=Kişisel!$C$1))),CONCATENATE(N$2,"-",Program!N179," "),"")</f>
        <v/>
      </c>
      <c r="O179" t="str">
        <f>IF(AND(Program!O179&lt;&gt;"",OR(Kişisel!$C$1=Program!O181,AND(Program!O181="",Program!O$3=Kişisel!$C$1))),CONCATENATE(O$2,"-",Program!O179," "),"")</f>
        <v/>
      </c>
      <c r="P179" t="str">
        <f>IF(AND(Program!P179&lt;&gt;"",OR(Kişisel!$C$1=Program!P181,AND(Program!P181="",Program!P$3=Kişisel!$C$1))),CONCATENATE(P$2,"-",Program!P179," "),"")</f>
        <v/>
      </c>
      <c r="Q179" t="str">
        <f>IF(AND(Program!Q179&lt;&gt;"",OR(Kişisel!$C$1=Program!Q181,AND(Program!Q181="",Program!Q$3=Kişisel!$C$1))),CONCATENATE(Q$2,"-",Program!Q179," "),"")</f>
        <v/>
      </c>
      <c r="R179" t="str">
        <f>IF(AND(Program!R179&lt;&gt;"",OR(Kişisel!$C$1=Program!R181,AND(Program!R181="",Program!R$3=Kişisel!$C$1))),CONCATENATE(R$2,"-",Program!R179," "),"")</f>
        <v/>
      </c>
      <c r="S179" t="str">
        <f>IF(AND(Program!S179&lt;&gt;"",OR(Kişisel!$C$1=Program!S181,AND(Program!S181="",Program!S$3=Kişisel!$C$1))),CONCATENATE(S$2,"-",Program!S179," "),"")</f>
        <v/>
      </c>
      <c r="T179" t="str">
        <f>IF(AND(Program!T179&lt;&gt;"",OR(Kişisel!$C$1=Program!T181,AND(Program!T181="",Program!T$3=Kişisel!$C$1))),CONCATENATE(T$2,"-",Program!T179," "),"")</f>
        <v/>
      </c>
      <c r="U179" t="str">
        <f>IF(AND(Program!U179&lt;&gt;"",OR(Kişisel!$C$1=Program!U181,AND(Program!U181="",Program!U$3=Kişisel!$C$1))),CONCATENATE(U$2,"-",Program!U179," "),"")</f>
        <v/>
      </c>
      <c r="V179" t="str">
        <f>IF(AND(Program!V179&lt;&gt;"",OR(Kişisel!$C$1=Program!V181,AND(Program!V181="",Program!V$3=Kişisel!$C$1))),CONCATENATE(V$2,"-",Program!V179," "),"")</f>
        <v/>
      </c>
      <c r="W179" t="str">
        <f>IF(AND(Program!W179&lt;&gt;"",OR(Kişisel!$C$1=Program!W181,AND(Program!W181="",Program!W$3=Kişisel!$C$1))),CONCATENATE(W$2,"-",Program!W179," "),"")</f>
        <v/>
      </c>
      <c r="X179" t="str">
        <f>IF(AND(Program!X179&lt;&gt;"",OR(Kişisel!$C$1=Program!X181,AND(Program!X181="",Program!X$3=Kişisel!$C$1))),CONCATENATE(X$2,"-",Program!X179," "),"")</f>
        <v/>
      </c>
      <c r="Y179" t="str">
        <f>IF(AND(Program!Y179&lt;&gt;"",OR(Kişisel!$C$1=Program!Y181,AND(Program!Y181="",Program!Y$3=Kişisel!$C$1))),CONCATENATE(Y$2,"-",Program!Y179," "),"")</f>
        <v/>
      </c>
      <c r="Z179" t="str">
        <f>IF(AND(Program!Z179&lt;&gt;"",OR(Kişisel!$C$1=Program!Z181,AND(Program!Z181="",Program!Z$3=Kişisel!$C$1))),CONCATENATE(Z$2,"-",Program!Z179," "),"")</f>
        <v/>
      </c>
      <c r="AA179" t="str">
        <f>IF(AND(Program!AA179&lt;&gt;"",OR(Kişisel!$C$1=Program!AA181,AND(Program!AA181="",Program!AA$3=Kişisel!$C$1))),CONCATENATE(AA$2,"-",Program!AA179," "),"")</f>
        <v/>
      </c>
      <c r="AB179" t="str">
        <f>IF(AND(Program!AB179&lt;&gt;"",OR(Kişisel!$C$1=Program!AB181,AND(Program!AB181="",Program!AB$3=Kişisel!$C$1))),CONCATENATE(AB$2,"-",Program!AB179," "),"")</f>
        <v/>
      </c>
      <c r="AC179" t="str">
        <f>IF(AND(Program!AC179&lt;&gt;"",OR(Kişisel!$C$1=Program!AC181,AND(Program!AC181="",Program!AC$3=Kişisel!$C$1))),CONCATENATE(AC$2,"-",Program!AC179," "),"")</f>
        <v/>
      </c>
      <c r="AD179" t="str">
        <f>IF(AND(Program!AD179&lt;&gt;"",OR(Kişisel!$C$1=Program!AD181,AND(Program!AD181="",Program!AD$3=Kişisel!$C$1))),CONCATENATE(AD$2,"-",Program!AD179," "),"")</f>
        <v/>
      </c>
      <c r="AE179" t="str">
        <f>IF(AND(Program!AE179&lt;&gt;"",OR(Kişisel!$C$1=Program!AE181,AND(Program!AE181="",Program!AE$3=Kişisel!$C$1))),CONCATENATE(AE$2,"-",Program!AE179," "),"")</f>
        <v/>
      </c>
      <c r="AF179" t="str">
        <f>IF(AND(Program!AF179&lt;&gt;"",OR(Kişisel!$C$1=Program!AF181,AND(Program!AF181="",Program!AF$3=Kişisel!$C$1))),CONCATENATE(AF$2,"-",Program!AF179," "),"")</f>
        <v/>
      </c>
      <c r="AG179" t="str">
        <f>IF(AND(Program!AG179&lt;&gt;"",OR(Kişisel!$C$1=Program!AG181,AND(Program!AG181="",Program!AG$3=Kişisel!$C$1))),CONCATENATE(AG$2,"-",Program!AG179," "),"")</f>
        <v/>
      </c>
      <c r="AH179" t="str">
        <f>IF(AND(Program!AH179&lt;&gt;"",OR(Kişisel!$C$1=Program!AH181,AND(Program!AH181="",Program!AH$3=Kişisel!$C$1))),CONCATENATE(AH$2,"-",Program!AH179," "),"")</f>
        <v/>
      </c>
      <c r="AI179" t="str">
        <f>IF(AND(Program!AI179&lt;&gt;"",OR(Kişisel!$C$1=Program!AI181,AND(Program!AI181="",Program!AI$3=Kişisel!$C$1))),CONCATENATE(AI$2,"-",Program!AI179," "),"")</f>
        <v/>
      </c>
      <c r="AJ179" t="str">
        <f>IF(AND(Program!AJ179&lt;&gt;"",OR(Kişisel!$C$1=Program!AJ181,AND(Program!AJ181="",Program!AJ$3=Kişisel!$C$1))),CONCATENATE(AJ$2,"-",Program!AJ179," "),"")</f>
        <v/>
      </c>
      <c r="AK179" t="str">
        <f>IF(AND(Program!AK179&lt;&gt;"",OR(Kişisel!$C$1=Program!AK181,AND(Program!AK181="",Program!AK$3=Kişisel!$C$1))),CONCATENATE(AK$2,"-",Program!AK179," "),"")</f>
        <v/>
      </c>
      <c r="AL179" t="str">
        <f>IF(AND(Program!AL179&lt;&gt;"",OR(Kişisel!$C$1=Program!AL181,AND(Program!AL181="",Program!AL$3=Kişisel!$C$1))),CONCATENATE(AL$2,"-",Program!AL179," "),"")</f>
        <v/>
      </c>
      <c r="AM179" t="str">
        <f>IF(AND(Program!AM179&lt;&gt;"",OR(Kişisel!$C$1=Program!AM181,AND(Program!AM181="",Program!AM$3=Kişisel!$C$1))),CONCATENATE(AM$2,"-",Program!AM179," "),"")</f>
        <v/>
      </c>
      <c r="AN179" t="str">
        <f>IF(AND(Program!AN179&lt;&gt;"",OR(Kişisel!$C$1=Program!AN181,AND(Program!AN181="",Program!AN$3=Kişisel!$C$1))),CONCATENATE(AN$2,"-",Program!AN179," "),"")</f>
        <v/>
      </c>
      <c r="AO179" t="str">
        <f>IF(AND(Program!AO179&lt;&gt;"",OR(Kişisel!$C$1=Program!AO181,AND(Program!AO181="",Program!AO$3=Kişisel!$C$1))),CONCATENATE(AO$2,"-",Program!AO179," "),"")</f>
        <v/>
      </c>
      <c r="AP179" t="str">
        <f>IF(AND(Program!AP179&lt;&gt;"",OR(Kişisel!$C$1=Program!AP181,AND(Program!AP181="",Program!AP$3=Kişisel!$C$1))),CONCATENATE(AP$2,"-",Program!AP179," "),"")</f>
        <v/>
      </c>
      <c r="AQ179" t="str">
        <f>IF(AND(Program!AQ179&lt;&gt;"",OR(Kişisel!$C$1=Program!AQ181,AND(Program!AQ181="",Program!AQ$3=Kişisel!$C$1))),CONCATENATE(AQ$2,"-",Program!AQ179," "),"")</f>
        <v/>
      </c>
      <c r="AR179" t="str">
        <f>IF(AND(Program!AR179&lt;&gt;"",OR(Kişisel!$C$1=Program!AR181,AND(Program!AR181="",Program!AR$3=Kişisel!$C$1))),CONCATENATE(AR$2,"-",Program!AR179," "),"")</f>
        <v/>
      </c>
      <c r="AS179" t="str">
        <f>IF(AND(Program!AS179&lt;&gt;"",OR(Kişisel!$C$1=Program!AS181,AND(Program!AS181="",Program!AS$3=Kişisel!$C$1))),CONCATENATE(AS$2,"-",Program!AS179," "),"")</f>
        <v/>
      </c>
      <c r="AT179" t="str">
        <f>IF(AND(Program!AT179&lt;&gt;"",OR(Kişisel!$C$1=Program!AT181,AND(Program!AT181="",Program!AT$3=Kişisel!$C$1))),CONCATENATE(AT$2,"-",Program!AT179," "),"")</f>
        <v/>
      </c>
      <c r="AU179" t="str">
        <f>IF(AND(Program!AU179&lt;&gt;"",OR(Kişisel!$C$1=Program!AU181,AND(Program!AU181="",Program!AU$3=Kişisel!$C$1))),CONCATENATE(AU$2,"-",Program!AU179," "),"")</f>
        <v/>
      </c>
      <c r="AV179" t="str">
        <f>IF(AND(Program!AV179&lt;&gt;"",OR(Kişisel!$C$1=Program!AV181,AND(Program!AV181="",Program!AV$3=Kişisel!$C$1))),CONCATENATE(AV$2,"-",Program!AV179," "),"")</f>
        <v/>
      </c>
      <c r="AW179" t="str">
        <f>IF(AND(Program!AW179&lt;&gt;"",OR(Kişisel!$C$1=Program!AW181,AND(Program!AW181="",Program!AW$3=Kişisel!$C$1))),CONCATENATE(AW$2,"-",Program!AW179," "),"")</f>
        <v/>
      </c>
      <c r="AX179" t="str">
        <f>IF(AND(Program!AX179&lt;&gt;"",OR(Kişisel!$C$1=Program!AX181,AND(Program!AX181="",Program!AX$3=Kişisel!$C$1))),CONCATENATE(AX$2,"-",Program!AX179," "),"")</f>
        <v/>
      </c>
      <c r="AY179" t="str">
        <f>IF(AND(Program!AY179&lt;&gt;"",OR(Kişisel!$C$1=Program!AY181,AND(Program!AY181="",Program!AY$3=Kişisel!$C$1))),CONCATENATE(AY$2,"-",Program!AY179," "),"")</f>
        <v/>
      </c>
      <c r="AZ179" t="str">
        <f>IF(AND(Program!AZ179&lt;&gt;"",OR(Kişisel!$C$1=Program!AZ181,AND(Program!AZ181="",Program!AZ$3=Kişisel!$C$1))),CONCATENATE(AZ$2,"-",Program!AZ179," "),"")</f>
        <v/>
      </c>
      <c r="BA179" t="str">
        <f>IF(AND(Program!BA179&lt;&gt;"",OR(Kişisel!$C$1=Program!BA181,AND(Program!BA181="",Program!BA$3=Kişisel!$C$1))),CONCATENATE(BA$2,"-",Program!BA179," "),"")</f>
        <v/>
      </c>
      <c r="BB179" t="str">
        <f>IF(AND(Program!BB179&lt;&gt;"",OR(Kişisel!$C$1=Program!BB181,AND(Program!BB181="",Program!BB$3=Kişisel!$C$1))),CONCATENATE(BB$2,"-",Program!BB179," "),"")</f>
        <v/>
      </c>
      <c r="BC179" t="str">
        <f>IF(AND(Program!BC179&lt;&gt;"",OR(Kişisel!$C$1=Program!BC181,AND(Program!BC181="",Program!BC$3=Kişisel!$C$1))),CONCATENATE(BC$2,"-",Program!BC179," "),"")</f>
        <v/>
      </c>
      <c r="BD179" t="str">
        <f>IF(AND(Program!BD179&lt;&gt;"",OR(Kişisel!$C$1=Program!BD181,AND(Program!BD181="",Program!BD$3=Kişisel!$C$1))),CONCATENATE(BD$2,"-",Program!BD179," "),"")</f>
        <v/>
      </c>
      <c r="BE179" t="str">
        <f>IF(AND(Program!BE179&lt;&gt;"",OR(Kişisel!$C$1=Program!BE181,AND(Program!BE181="",Program!BE$3=Kişisel!$C$1))),CONCATENATE(BE$2,"-",Program!BE179," "),"")</f>
        <v/>
      </c>
      <c r="BF179" t="str">
        <f t="shared" ref="BF179" si="266">CONCATENATE(D179,E179,F179,G179,H179,I179,J179,K179,L179,M179,N179,O179,P179,Q179,R179,S179,T179,U179,V179,W179,X179,Y179,Z179,AA179,AB179,AC179,AD179,AE179,AF179,AG179,AH179,AI179,AJ179,AK179,AL179,AM179,AN179,AO179,AP179,AQ179,)</f>
        <v/>
      </c>
      <c r="BG179" t="str">
        <f t="shared" ref="BG179" si="267">CONCATENATE(AR179,AS179,AT179,AU179,AV179,AW179,AX179,AY179,AZ179,BA179,BB179,BC179,BD179,BE179)</f>
        <v/>
      </c>
    </row>
    <row r="180" spans="1:59">
      <c r="A180" s="394"/>
      <c r="B180" s="5"/>
      <c r="D180" s="29" t="str">
        <f>IF(D178&lt;&gt;"",IF(Program!D181&lt;&gt;"","("&amp;Program!D181&amp;")","("&amp;Program!D$3&amp;")"),"")</f>
        <v/>
      </c>
      <c r="E180" s="29" t="str">
        <f>IF(E178&lt;&gt;"",IF(Program!E181&lt;&gt;"","("&amp;Program!E181&amp;")","("&amp;Program!E$3&amp;")"),"")</f>
        <v/>
      </c>
      <c r="F180" s="29" t="str">
        <f>IF(F178&lt;&gt;"",IF(Program!F181&lt;&gt;"","("&amp;Program!F181&amp;")","("&amp;Program!F$3&amp;")"),"")</f>
        <v/>
      </c>
      <c r="G180" s="29" t="str">
        <f>IF(G178&lt;&gt;"",IF(Program!G181&lt;&gt;"","("&amp;Program!G181&amp;")","("&amp;Program!G$3&amp;")"),"")</f>
        <v/>
      </c>
      <c r="H180" s="29" t="str">
        <f>IF(H178&lt;&gt;"",IF(Program!H181&lt;&gt;"","("&amp;Program!H181&amp;")","("&amp;Program!H$3&amp;")"),"")</f>
        <v/>
      </c>
      <c r="I180" s="29" t="str">
        <f>IF(I178&lt;&gt;"",IF(Program!I181&lt;&gt;"","("&amp;Program!I181&amp;")","("&amp;Program!I$3&amp;")"),"")</f>
        <v/>
      </c>
      <c r="J180" s="29" t="str">
        <f>IF(J178&lt;&gt;"",IF(Program!J181&lt;&gt;"","("&amp;Program!J181&amp;")","("&amp;Program!J$3&amp;")"),"")</f>
        <v/>
      </c>
      <c r="K180" s="29" t="str">
        <f>IF(K178&lt;&gt;"",IF(Program!K181&lt;&gt;"","("&amp;Program!K181&amp;")","("&amp;Program!K$3&amp;")"),"")</f>
        <v/>
      </c>
      <c r="L180" s="29" t="str">
        <f>IF(L178&lt;&gt;"",IF(Program!M181&lt;&gt;"","("&amp;Program!M181&amp;")","("&amp;Program!L$3&amp;")"),"")</f>
        <v/>
      </c>
      <c r="M180" s="29" t="str">
        <f>IF(M178&lt;&gt;"",IF(Program!N181&lt;&gt;"","("&amp;Program!N181&amp;")","("&amp;Program!M$3&amp;")"),"")</f>
        <v/>
      </c>
      <c r="N180" s="29" t="str">
        <f>IF(N178&lt;&gt;"",IF(Program!N181&lt;&gt;"","("&amp;Program!N181&amp;")","("&amp;Program!N$3&amp;")"),"")</f>
        <v/>
      </c>
      <c r="O180" s="29" t="str">
        <f>IF(O178&lt;&gt;"",IF(Program!O181&lt;&gt;"","("&amp;Program!O181&amp;")","("&amp;Program!O$3&amp;")"),"")</f>
        <v/>
      </c>
      <c r="P180" s="29" t="str">
        <f>IF(P178&lt;&gt;"",IF(Program!P181&lt;&gt;"","("&amp;Program!P181&amp;")","("&amp;Program!P$3&amp;")"),"")</f>
        <v/>
      </c>
      <c r="Q180" s="29" t="str">
        <f>IF(Q178&lt;&gt;"",IF(Program!Q181&lt;&gt;"","("&amp;Program!Q181&amp;")","("&amp;Program!Q$3&amp;")"),"")</f>
        <v/>
      </c>
      <c r="R180" s="29" t="str">
        <f>IF(R178&lt;&gt;"",IF(Program!R181&lt;&gt;"","("&amp;Program!R181&amp;")","("&amp;Program!R$3&amp;")"),"")</f>
        <v/>
      </c>
      <c r="S180" s="29" t="str">
        <f>IF(S178&lt;&gt;"",IF(Program!S181&lt;&gt;"","("&amp;Program!S181&amp;")","("&amp;Program!S$3&amp;")"),"")</f>
        <v/>
      </c>
      <c r="T180" s="29" t="str">
        <f>IF(T178&lt;&gt;"",IF(Program!T181&lt;&gt;"","("&amp;Program!T181&amp;")","("&amp;Program!T$3&amp;")"),"")</f>
        <v/>
      </c>
      <c r="U180" s="29" t="str">
        <f>IF(U178&lt;&gt;"",IF(Program!U181&lt;&gt;"","("&amp;Program!U181&amp;")","("&amp;Program!U$3&amp;")"),"")</f>
        <v/>
      </c>
      <c r="V180" s="29" t="str">
        <f>IF(V178&lt;&gt;"",IF(Program!V181&lt;&gt;"","("&amp;Program!V181&amp;")","("&amp;Program!V$3&amp;")"),"")</f>
        <v/>
      </c>
      <c r="W180" s="29" t="str">
        <f>IF(W178&lt;&gt;"",IF(Program!W181&lt;&gt;"","("&amp;Program!W181&amp;")","("&amp;Program!W$3&amp;")"),"")</f>
        <v/>
      </c>
      <c r="X180" s="29" t="str">
        <f>IF(X178&lt;&gt;"",IF(Program!X181&lt;&gt;"","("&amp;Program!X181&amp;")","("&amp;Program!X$3&amp;")"),"")</f>
        <v/>
      </c>
      <c r="Y180" s="29" t="str">
        <f>IF(Y178&lt;&gt;"",IF(Program!Y181&lt;&gt;"","("&amp;Program!Y181&amp;")","("&amp;Program!Y$3&amp;")"),"")</f>
        <v/>
      </c>
      <c r="Z180" s="29" t="str">
        <f>IF(Z178&lt;&gt;"",IF(Program!Z181&lt;&gt;"","("&amp;Program!Z181&amp;")","("&amp;Program!Z$3&amp;")"),"")</f>
        <v/>
      </c>
      <c r="AA180" s="29" t="str">
        <f>IF(AA178&lt;&gt;"",IF(Program!AA181&lt;&gt;"","("&amp;Program!AA181&amp;")","("&amp;Program!AA$3&amp;")"),"")</f>
        <v/>
      </c>
      <c r="AB180" s="29" t="str">
        <f>IF(AB178&lt;&gt;"",IF(Program!AB181&lt;&gt;"","("&amp;Program!AB181&amp;")","("&amp;Program!AB$3&amp;")"),"")</f>
        <v/>
      </c>
      <c r="AC180" s="29" t="str">
        <f>IF(AC178&lt;&gt;"",IF(Program!AC181&lt;&gt;"","("&amp;Program!AC181&amp;")","("&amp;Program!AC$3&amp;")"),"")</f>
        <v/>
      </c>
      <c r="AD180" s="29" t="str">
        <f>IF(AD178&lt;&gt;"",IF(Program!AD181&lt;&gt;"","("&amp;Program!AD181&amp;")","("&amp;Program!AD$3&amp;")"),"")</f>
        <v/>
      </c>
      <c r="AE180" s="29" t="str">
        <f>IF(AE178&lt;&gt;"",IF(Program!AE181&lt;&gt;"","("&amp;Program!AE181&amp;")","("&amp;Program!AE$3&amp;")"),"")</f>
        <v/>
      </c>
      <c r="AF180" s="29" t="str">
        <f>IF(AF178&lt;&gt;"",IF(Program!AF181&lt;&gt;"","("&amp;Program!AF181&amp;")","("&amp;Program!AF$3&amp;")"),"")</f>
        <v/>
      </c>
      <c r="AG180" s="29" t="str">
        <f>IF(AG178&lt;&gt;"",IF(Program!AG181&lt;&gt;"","("&amp;Program!AG181&amp;")","("&amp;Program!AG$3&amp;")"),"")</f>
        <v/>
      </c>
      <c r="AH180" s="29" t="str">
        <f>IF(AH178&lt;&gt;"",IF(Program!AH181&lt;&gt;"","("&amp;Program!AH181&amp;")","("&amp;Program!AH$3&amp;")"),"")</f>
        <v/>
      </c>
      <c r="AI180" s="29" t="str">
        <f>IF(AI178&lt;&gt;"",IF(Program!AI181&lt;&gt;"","("&amp;Program!AI181&amp;")","("&amp;Program!AI$3&amp;")"),"")</f>
        <v/>
      </c>
      <c r="AJ180" s="29" t="str">
        <f>IF(AJ178&lt;&gt;"",IF(Program!AJ181&lt;&gt;"","("&amp;Program!AJ181&amp;")","("&amp;Program!AJ$3&amp;")"),"")</f>
        <v/>
      </c>
      <c r="AK180" s="29" t="str">
        <f>IF(AK178&lt;&gt;"",IF(Program!AK181&lt;&gt;"","("&amp;Program!AK181&amp;")","("&amp;Program!AK$3&amp;")"),"")</f>
        <v/>
      </c>
      <c r="AL180" s="29" t="str">
        <f>IF(AL178&lt;&gt;"",IF(Program!AL181&lt;&gt;"","("&amp;Program!AL181&amp;")","("&amp;Program!AL$3&amp;")"),"")</f>
        <v/>
      </c>
      <c r="AM180" s="29" t="str">
        <f>IF(AM178&lt;&gt;"",IF(Program!AM181&lt;&gt;"","("&amp;Program!AM181&amp;")","("&amp;Program!AM$3&amp;")"),"")</f>
        <v/>
      </c>
      <c r="AN180" s="29" t="str">
        <f>IF(AN178&lt;&gt;"",IF(Program!AN181&lt;&gt;"","("&amp;Program!AN181&amp;")","("&amp;Program!AN$3&amp;")"),"")</f>
        <v/>
      </c>
      <c r="AO180" s="29" t="str">
        <f>IF(AO178&lt;&gt;"",IF(Program!AO181&lt;&gt;"","("&amp;Program!AO181&amp;")","("&amp;Program!AO$3&amp;")"),"")</f>
        <v/>
      </c>
      <c r="AP180" s="29" t="str">
        <f>IF(AP178&lt;&gt;"",IF(Program!AP181&lt;&gt;"","("&amp;Program!AP181&amp;")","("&amp;Program!AP$3&amp;")"),"")</f>
        <v/>
      </c>
      <c r="AQ180" s="29" t="str">
        <f>IF(AQ178&lt;&gt;"",IF(Program!AQ181&lt;&gt;"","("&amp;Program!AQ181&amp;")","("&amp;Program!AQ$3&amp;")"),"")</f>
        <v/>
      </c>
      <c r="AR180" s="29" t="str">
        <f>IF(AR178&lt;&gt;"",IF(Program!AR181&lt;&gt;"","("&amp;Program!AR181&amp;")","("&amp;Program!AR$3&amp;")"),"")</f>
        <v/>
      </c>
      <c r="AS180" s="29" t="str">
        <f>IF(AS178&lt;&gt;"",IF(Program!AS181&lt;&gt;"","("&amp;Program!AS181&amp;")","("&amp;Program!AS$3&amp;")"),"")</f>
        <v/>
      </c>
      <c r="AT180" s="29" t="str">
        <f>IF(AT178&lt;&gt;"",IF(Program!AT181&lt;&gt;"","("&amp;Program!AT181&amp;")","("&amp;Program!AT$3&amp;")"),"")</f>
        <v/>
      </c>
      <c r="AU180" s="29" t="str">
        <f>IF(AU178&lt;&gt;"",IF(Program!AU181&lt;&gt;"","("&amp;Program!AU181&amp;")","("&amp;Program!AU$3&amp;")"),"")</f>
        <v/>
      </c>
      <c r="AV180" s="29" t="str">
        <f>IF(AV178&lt;&gt;"",IF(Program!AV181&lt;&gt;"","("&amp;Program!AV181&amp;")","("&amp;Program!AV$3&amp;")"),"")</f>
        <v/>
      </c>
      <c r="AW180" s="29" t="str">
        <f>IF(AW178&lt;&gt;"",IF(Program!AW181&lt;&gt;"","("&amp;Program!AW181&amp;")","("&amp;Program!AW$3&amp;")"),"")</f>
        <v/>
      </c>
      <c r="AX180" s="29" t="str">
        <f>IF(AX178&lt;&gt;"",IF(Program!AX181&lt;&gt;"","("&amp;Program!AX181&amp;")","("&amp;Program!AX$3&amp;")"),"")</f>
        <v/>
      </c>
      <c r="AY180" s="29" t="str">
        <f>IF(AY178&lt;&gt;"",IF(Program!AY181&lt;&gt;"","("&amp;Program!AY181&amp;")","("&amp;Program!AY$3&amp;")"),"")</f>
        <v/>
      </c>
      <c r="AZ180" s="29" t="str">
        <f>IF(AZ178&lt;&gt;"",IF(Program!AZ181&lt;&gt;"","("&amp;Program!AZ181&amp;")","("&amp;Program!AZ$3&amp;")"),"")</f>
        <v/>
      </c>
      <c r="BA180" s="29" t="str">
        <f>IF(BA178&lt;&gt;"",IF(Program!BA181&lt;&gt;"","("&amp;Program!BA181&amp;")","("&amp;Program!BA$3&amp;")"),"")</f>
        <v/>
      </c>
      <c r="BB180" s="29" t="str">
        <f>IF(BB178&lt;&gt;"",IF(Program!BB181&lt;&gt;"","("&amp;Program!BB181&amp;")","("&amp;Program!BB$3&amp;")"),"")</f>
        <v/>
      </c>
      <c r="BC180" s="29" t="str">
        <f>IF(BC178&lt;&gt;"",IF(Program!BC181&lt;&gt;"","("&amp;Program!BC181&amp;")","("&amp;Program!BC$3&amp;")"),"")</f>
        <v/>
      </c>
      <c r="BD180" s="29" t="str">
        <f>IF(BD178&lt;&gt;"",IF(Program!BD181&lt;&gt;"","("&amp;Program!BD181&amp;")","("&amp;Program!BD$3&amp;")"),"")</f>
        <v/>
      </c>
      <c r="BE180" s="29" t="str">
        <f>IF(BE178&lt;&gt;"",IF(Program!BE181&lt;&gt;"","("&amp;Program!BE181&amp;")","("&amp;Program!BE$3&amp;")"),"")</f>
        <v/>
      </c>
    </row>
    <row r="181" spans="1:59">
      <c r="A181" s="394"/>
      <c r="B181" s="5">
        <v>0.41666666666666702</v>
      </c>
      <c r="C181" s="6" t="str">
        <f t="shared" si="198"/>
        <v/>
      </c>
      <c r="D181" s="9" t="str">
        <f>IF(IFERROR(SEARCH(Kişisel!$A$1,Program!D183),FALSE),D$2&amp;"-"&amp;Program!D182&amp;"/ ","")</f>
        <v/>
      </c>
      <c r="E181" s="9" t="str">
        <f>IF(IFERROR(SEARCH(Kişisel!$A$1,Program!E183),FALSE),E$2&amp;"-"&amp;Program!E182&amp;"/ ","")</f>
        <v/>
      </c>
      <c r="F181" s="9" t="str">
        <f>IF(IFERROR(SEARCH(Kişisel!$A$1,Program!F183),FALSE),F$2&amp;"-"&amp;Program!F182&amp;"/ ","")</f>
        <v/>
      </c>
      <c r="G181" s="9" t="str">
        <f>IF(IFERROR(SEARCH(Kişisel!$A$1,Program!G183),FALSE),G$2&amp;"-"&amp;Program!G182&amp;"/ ","")</f>
        <v/>
      </c>
      <c r="H181" s="9" t="str">
        <f>IF(IFERROR(SEARCH(Kişisel!$A$1,Program!H183),FALSE),H$2&amp;"-"&amp;Program!H182&amp;"/ ","")</f>
        <v/>
      </c>
      <c r="I181" s="9" t="str">
        <f>IF(IFERROR(SEARCH(Kişisel!$A$1,Program!I183),FALSE),I$2&amp;"-"&amp;Program!I182&amp;"/ ","")</f>
        <v/>
      </c>
      <c r="J181" s="9" t="str">
        <f>IF(IFERROR(SEARCH(Kişisel!$A$1,Program!J183),FALSE),J$2&amp;"-"&amp;Program!J182&amp;"/ ","")</f>
        <v/>
      </c>
      <c r="K181" s="9" t="str">
        <f>IF(IFERROR(SEARCH(Kişisel!$A$1,Program!K183),FALSE),K$2&amp;"-"&amp;Program!K182&amp;"/ ","")</f>
        <v/>
      </c>
      <c r="L181" s="9" t="str">
        <f>IF(IFERROR(SEARCH(Kişisel!$A$1,Program!L183),FALSE),L$2&amp;"-"&amp;Program!L182&amp;"/ ","")</f>
        <v/>
      </c>
      <c r="M181" s="9" t="str">
        <f>IF(IFERROR(SEARCH(Kişisel!$A$1,Program!M183),FALSE),M$2&amp;"-"&amp;Program!M182&amp;"/ ","")</f>
        <v/>
      </c>
      <c r="N181" s="9" t="str">
        <f>IF(IFERROR(SEARCH(Kişisel!$A$1,Program!N183),FALSE),N$2&amp;"-"&amp;Program!N182&amp;"/ ","")</f>
        <v/>
      </c>
      <c r="O181" s="9" t="str">
        <f>IF(IFERROR(SEARCH(Kişisel!$A$1,Program!O183),FALSE),O$2&amp;"-"&amp;Program!O182&amp;"/ ","")</f>
        <v/>
      </c>
      <c r="P181" s="9" t="str">
        <f>IF(IFERROR(SEARCH(Kişisel!$A$1,Program!P183),FALSE),P$2&amp;"-"&amp;Program!P182&amp;"/ ","")</f>
        <v/>
      </c>
      <c r="Q181" s="9" t="str">
        <f>IF(IFERROR(SEARCH(Kişisel!$A$1,Program!Q183),FALSE),Q$2&amp;"-"&amp;Program!Q182&amp;"/ ","")</f>
        <v/>
      </c>
      <c r="R181" s="9" t="str">
        <f>IF(IFERROR(SEARCH(Kişisel!$A$1,Program!R183),FALSE),R$2&amp;"-"&amp;Program!R182&amp;"/ ","")</f>
        <v/>
      </c>
      <c r="S181" s="9" t="str">
        <f>IF(IFERROR(SEARCH(Kişisel!$A$1,Program!S183),FALSE),S$2&amp;"-"&amp;Program!S182&amp;"/ ","")</f>
        <v/>
      </c>
      <c r="T181" s="9" t="str">
        <f>IF(IFERROR(SEARCH(Kişisel!$A$1,Program!T183),FALSE),T$2&amp;"-"&amp;Program!T182&amp;"/ ","")</f>
        <v/>
      </c>
      <c r="U181" s="9" t="str">
        <f>IF(IFERROR(SEARCH(Kişisel!$A$1,Program!U183),FALSE),U$2&amp;"-"&amp;Program!U182&amp;"/ ","")</f>
        <v/>
      </c>
      <c r="V181" s="9" t="str">
        <f>IF(IFERROR(SEARCH(Kişisel!$A$1,Program!V183),FALSE),V$2&amp;"-"&amp;Program!V182&amp;"/ ","")</f>
        <v/>
      </c>
      <c r="W181" s="9" t="str">
        <f>IF(IFERROR(SEARCH(Kişisel!$A$1,Program!W183),FALSE),W$2&amp;"-"&amp;Program!W182&amp;"/ ","")</f>
        <v/>
      </c>
      <c r="X181" s="9" t="str">
        <f>IF(IFERROR(SEARCH(Kişisel!$A$1,Program!X183),FALSE),X$2&amp;"-"&amp;Program!X182&amp;"/ ","")</f>
        <v/>
      </c>
      <c r="Y181" s="9" t="str">
        <f>IF(IFERROR(SEARCH(Kişisel!$A$1,Program!Y183),FALSE),Y$2&amp;"-"&amp;Program!Y182&amp;"/ ","")</f>
        <v/>
      </c>
      <c r="Z181" s="9" t="str">
        <f>IF(IFERROR(SEARCH(Kişisel!$A$1,Program!Z183),FALSE),Z$2&amp;"-"&amp;Program!Z182&amp;"/ ","")</f>
        <v/>
      </c>
      <c r="AA181" s="9" t="str">
        <f>IF(IFERROR(SEARCH(Kişisel!$A$1,Program!AA183),FALSE),AA$2&amp;"-"&amp;Program!AA182&amp;"/ ","")</f>
        <v/>
      </c>
      <c r="AB181" s="9" t="str">
        <f>IF(IFERROR(SEARCH(Kişisel!$A$1,Program!AB183),FALSE),AB$2&amp;"-"&amp;Program!AB182&amp;"/ ","")</f>
        <v/>
      </c>
      <c r="AC181" s="9" t="str">
        <f>IF(IFERROR(SEARCH(Kişisel!$A$1,Program!AC183),FALSE),AC$2&amp;"-"&amp;Program!AC182&amp;"/ ","")</f>
        <v/>
      </c>
      <c r="AD181" s="9" t="str">
        <f>IF(IFERROR(SEARCH(Kişisel!$A$1,Program!AD183),FALSE),AD$2&amp;"-"&amp;Program!AD182&amp;"/ ","")</f>
        <v/>
      </c>
      <c r="AE181" s="9" t="str">
        <f>IF(IFERROR(SEARCH(Kişisel!$A$1,Program!AE183),FALSE),AE$2&amp;"-"&amp;Program!AE182&amp;"/ ","")</f>
        <v/>
      </c>
      <c r="AF181" s="9" t="str">
        <f>IF(IFERROR(SEARCH(Kişisel!$A$1,Program!AF183),FALSE),AF$2&amp;"-"&amp;Program!AF182&amp;"/ ","")</f>
        <v/>
      </c>
      <c r="AG181" s="9" t="str">
        <f>IF(IFERROR(SEARCH(Kişisel!$A$1,Program!AG183),FALSE),AG$2&amp;"-"&amp;Program!AG182&amp;"/ ","")</f>
        <v/>
      </c>
      <c r="AH181" s="9" t="str">
        <f>IF(IFERROR(SEARCH(Kişisel!$A$1,Program!AH183),FALSE),AH$2&amp;"-"&amp;Program!AH182&amp;"/ ","")</f>
        <v/>
      </c>
      <c r="AI181" s="9" t="str">
        <f>IF(IFERROR(SEARCH(Kişisel!$A$1,Program!AI183),FALSE),AI$2&amp;"-"&amp;Program!AI182&amp;"/ ","")</f>
        <v/>
      </c>
      <c r="AJ181" s="9" t="str">
        <f>IF(IFERROR(SEARCH(Kişisel!$A$1,Program!AJ183),FALSE),AJ$2&amp;"-"&amp;Program!AJ182&amp;"/ ","")</f>
        <v/>
      </c>
      <c r="AK181" s="9" t="str">
        <f>IF(IFERROR(SEARCH(Kişisel!$A$1,Program!AK183),FALSE),AK$2&amp;"-"&amp;Program!AK182&amp;"/ ","")</f>
        <v/>
      </c>
      <c r="AL181" s="9" t="str">
        <f>IF(IFERROR(SEARCH(Kişisel!$A$1,Program!AL183),FALSE),AL$2&amp;"-"&amp;Program!AL182&amp;"/ ","")</f>
        <v/>
      </c>
      <c r="AM181" s="9" t="str">
        <f>IF(IFERROR(SEARCH(Kişisel!$A$1,Program!AM183),FALSE),AM$2&amp;"-"&amp;Program!AM182&amp;"/ ","")</f>
        <v/>
      </c>
      <c r="AN181" s="9" t="str">
        <f>IF(IFERROR(SEARCH(Kişisel!$A$1,Program!AN183),FALSE),AN$2&amp;"-"&amp;Program!AN182&amp;"/ ","")</f>
        <v/>
      </c>
      <c r="AO181" s="9" t="str">
        <f>IF(IFERROR(SEARCH(Kişisel!$A$1,Program!AO183),FALSE),AO$2&amp;"-"&amp;Program!AO182&amp;"/ ","")</f>
        <v/>
      </c>
      <c r="AP181" s="9" t="str">
        <f>IF(IFERROR(SEARCH(Kişisel!$A$1,Program!AP183),FALSE),AP$2&amp;"-"&amp;Program!AP182&amp;"/ ","")</f>
        <v/>
      </c>
      <c r="AQ181" s="9" t="str">
        <f>IF(IFERROR(SEARCH(Kişisel!$A$1,Program!AQ183),FALSE),AQ$2&amp;"-"&amp;Program!AQ182&amp;"/ ","")</f>
        <v/>
      </c>
      <c r="AR181" s="9" t="str">
        <f>IF(IFERROR(SEARCH(Kişisel!$A$1,Program!AR183),FALSE),AR$2&amp;"-"&amp;Program!AR182&amp;"/ ","")</f>
        <v/>
      </c>
      <c r="AS181" s="9" t="str">
        <f>IF(IFERROR(SEARCH(Kişisel!$A$1,Program!AS183),FALSE),AS$2&amp;"-"&amp;Program!AS182&amp;"/ ","")</f>
        <v/>
      </c>
      <c r="AT181" s="9" t="str">
        <f>IF(IFERROR(SEARCH(Kişisel!$A$1,Program!AT183),FALSE),AT$2&amp;"-"&amp;Program!AT182&amp;"/ ","")</f>
        <v/>
      </c>
      <c r="AU181" s="9" t="str">
        <f>IF(IFERROR(SEARCH(Kişisel!$A$1,Program!AU183),FALSE),AU$2&amp;"-"&amp;Program!AU182&amp;"/ ","")</f>
        <v/>
      </c>
      <c r="AV181" s="9" t="str">
        <f>IF(IFERROR(SEARCH(Kişisel!$A$1,Program!AV183),FALSE),AV$2&amp;"-"&amp;Program!AV182&amp;"/ ","")</f>
        <v/>
      </c>
      <c r="AW181" s="9" t="str">
        <f>IF(IFERROR(SEARCH(Kişisel!$A$1,Program!AW183),FALSE),AW$2&amp;"-"&amp;Program!AW182&amp;"/ ","")</f>
        <v/>
      </c>
      <c r="AX181" s="9" t="str">
        <f>IF(IFERROR(SEARCH(Kişisel!$A$1,Program!AX183),FALSE),AX$2&amp;"-"&amp;Program!AX182&amp;"/ ","")</f>
        <v/>
      </c>
      <c r="AY181" s="9" t="str">
        <f>IF(IFERROR(SEARCH(Kişisel!$A$1,Program!AY183),FALSE),AY$2&amp;"-"&amp;Program!AY182&amp;"/ ","")</f>
        <v/>
      </c>
      <c r="AZ181" s="9" t="str">
        <f>IF(IFERROR(SEARCH(Kişisel!$A$1,Program!AZ183),FALSE),AZ$2&amp;"-"&amp;Program!AZ182&amp;"/ ","")</f>
        <v/>
      </c>
      <c r="BA181" s="9" t="str">
        <f>IF(IFERROR(SEARCH(Kişisel!$A$1,Program!BA183),FALSE),BA$2&amp;"-"&amp;Program!BA182&amp;"/ ","")</f>
        <v/>
      </c>
      <c r="BB181" s="9" t="str">
        <f>IF(IFERROR(SEARCH(Kişisel!$A$1,Program!BB183),FALSE),BB$2&amp;"-"&amp;Program!BB182&amp;"/ ","")</f>
        <v/>
      </c>
      <c r="BC181" s="9" t="str">
        <f>IF(IFERROR(SEARCH(Kişisel!$A$1,Program!BC183),FALSE),BC$2&amp;"-"&amp;Program!BC182&amp;"/ ","")</f>
        <v/>
      </c>
      <c r="BD181" s="9" t="str">
        <f>IF(IFERROR(SEARCH(Kişisel!$A$1,Program!BD183),FALSE),BD$2&amp;"-"&amp;Program!BD182&amp;"/ ","")</f>
        <v/>
      </c>
      <c r="BE181" s="9" t="str">
        <f>IF(IFERROR(SEARCH(Kişisel!$A$1,Program!BE183),FALSE),BE$2&amp;"-"&amp;Program!BE182&amp;"/ ","")</f>
        <v/>
      </c>
      <c r="BF181" t="str">
        <f t="shared" ref="BF181" si="268">CONCATENATE(D181,D183,E181,E183,F181,F183,G181,G183,H181,H183,I181,I183,J181,J183,K181,K183,L181,L183,M181,M183,N181,N183,O181,O183,P181,P183,Q181,Q183,R181,R183,S181,S183,T181,T183,U181,U183,V181,V183,W181,W183,X181,X183,Y181,Y183,Z181,Z183,AA181,AA183,AB181,AB183,AC181,AC183,AD181,AD183,AE181,AE183,AF181,AF183,AG181,AG183,AH181,AH183,AI181,AI183,AJ181,AJ183,AK181,AK183,AL181,AL183,AM181,AM183,AN181,AN183,AO181,AO183,AP181,AP183,AQ181,AQ183)</f>
        <v/>
      </c>
      <c r="BG181" t="str">
        <f t="shared" ref="BG181" si="269">CONCATENATE(AR181,AR183,AS181,AS183,AT181,AT183,AU181,AU183,AV181,AV183,AW181,AW183,AX181,AX183,AY181,AY183,AZ181,AZ183,BA181,BA183,BB181,BB183,BC181,BC183,BD181,BD183,BE181,BE183)</f>
        <v/>
      </c>
    </row>
    <row r="182" spans="1:59">
      <c r="A182" s="394"/>
      <c r="B182" s="5"/>
      <c r="C182" s="6" t="str">
        <f t="shared" si="198"/>
        <v/>
      </c>
      <c r="D182" t="str">
        <f>IF(AND(Program!D182&lt;&gt;"",OR(Kişisel!$C$1=Program!D184,AND(Program!D184="",Program!D$3=Kişisel!$C$1))),CONCATENATE(D$2,"-",Program!D182," "),"")</f>
        <v/>
      </c>
      <c r="E182" t="str">
        <f>IF(AND(Program!E182&lt;&gt;"",OR(Kişisel!$C$1=Program!E184,AND(Program!E184="",Program!E$3=Kişisel!$C$1))),CONCATENATE(E$2,"-",Program!E182," "),"")</f>
        <v/>
      </c>
      <c r="F182" t="str">
        <f>IF(AND(Program!F182&lt;&gt;"",OR(Kişisel!$C$1=Program!F184,AND(Program!F184="",Program!F$3=Kişisel!$C$1))),CONCATENATE(F$2,"-",Program!F182," "),"")</f>
        <v/>
      </c>
      <c r="G182" t="str">
        <f>IF(AND(Program!G182&lt;&gt;"",OR(Kişisel!$C$1=Program!G184,AND(Program!G184="",Program!G$3=Kişisel!$C$1))),CONCATENATE(G$2,"-",Program!G182," "),"")</f>
        <v/>
      </c>
      <c r="H182" t="str">
        <f>IF(AND(Program!H182&lt;&gt;"",OR(Kişisel!$C$1=Program!H184,AND(Program!H184="",Program!H$3=Kişisel!$C$1))),CONCATENATE(H$2,"-",Program!H182," "),"")</f>
        <v/>
      </c>
      <c r="I182" t="str">
        <f>IF(AND(Program!I182&lt;&gt;"",OR(Kişisel!$C$1=Program!I184,AND(Program!I184="",Program!I$3=Kişisel!$C$1))),CONCATENATE(I$2,"-",Program!I182," "),"")</f>
        <v/>
      </c>
      <c r="J182" t="str">
        <f>IF(AND(Program!J182&lt;&gt;"",OR(Kişisel!$C$1=Program!J184,AND(Program!J184="",Program!J$3=Kişisel!$C$1))),CONCATENATE(J$2,"-",Program!J182," "),"")</f>
        <v/>
      </c>
      <c r="K182" t="str">
        <f>IF(AND(Program!K182&lt;&gt;"",OR(Kişisel!$C$1=Program!K184,AND(Program!K184="",Program!K$3=Kişisel!$C$1))),CONCATENATE(K$2,"-",Program!K182," "),"")</f>
        <v/>
      </c>
      <c r="L182" t="str">
        <f>IF(AND(Program!L182&lt;&gt;"",OR(Kişisel!$C$1=Program!L184,AND(Program!L184="",Program!L$3=Kişisel!$C$1))),CONCATENATE(L$2,"-",Program!L182," "),"")</f>
        <v/>
      </c>
      <c r="M182" t="str">
        <f>IF(AND(Program!M182&lt;&gt;"",OR(Kişisel!$C$1=Program!M184,AND(Program!M184="",Program!M$3=Kişisel!$C$1))),CONCATENATE(M$2,"-",Program!M182," "),"")</f>
        <v/>
      </c>
      <c r="N182" t="str">
        <f>IF(AND(Program!N182&lt;&gt;"",OR(Kişisel!$C$1=Program!N184,AND(Program!N184="",Program!N$3=Kişisel!$C$1))),CONCATENATE(N$2,"-",Program!N182," "),"")</f>
        <v/>
      </c>
      <c r="O182" t="str">
        <f>IF(AND(Program!O182&lt;&gt;"",OR(Kişisel!$C$1=Program!O184,AND(Program!O184="",Program!O$3=Kişisel!$C$1))),CONCATENATE(O$2,"-",Program!O182," "),"")</f>
        <v/>
      </c>
      <c r="P182" t="str">
        <f>IF(AND(Program!P182&lt;&gt;"",OR(Kişisel!$C$1=Program!P184,AND(Program!P184="",Program!P$3=Kişisel!$C$1))),CONCATENATE(P$2,"-",Program!P182," "),"")</f>
        <v/>
      </c>
      <c r="Q182" t="str">
        <f>IF(AND(Program!Q182&lt;&gt;"",OR(Kişisel!$C$1=Program!Q184,AND(Program!Q184="",Program!Q$3=Kişisel!$C$1))),CONCATENATE(Q$2,"-",Program!Q182," "),"")</f>
        <v/>
      </c>
      <c r="R182" t="str">
        <f>IF(AND(Program!R182&lt;&gt;"",OR(Kişisel!$C$1=Program!R184,AND(Program!R184="",Program!R$3=Kişisel!$C$1))),CONCATENATE(R$2,"-",Program!R182," "),"")</f>
        <v/>
      </c>
      <c r="S182" t="str">
        <f>IF(AND(Program!S182&lt;&gt;"",OR(Kişisel!$C$1=Program!S184,AND(Program!S184="",Program!S$3=Kişisel!$C$1))),CONCATENATE(S$2,"-",Program!S182," "),"")</f>
        <v/>
      </c>
      <c r="T182" t="str">
        <f>IF(AND(Program!T182&lt;&gt;"",OR(Kişisel!$C$1=Program!T184,AND(Program!T184="",Program!T$3=Kişisel!$C$1))),CONCATENATE(T$2,"-",Program!T182," "),"")</f>
        <v/>
      </c>
      <c r="U182" t="str">
        <f>IF(AND(Program!U182&lt;&gt;"",OR(Kişisel!$C$1=Program!U184,AND(Program!U184="",Program!U$3=Kişisel!$C$1))),CONCATENATE(U$2,"-",Program!U182," "),"")</f>
        <v/>
      </c>
      <c r="V182" t="str">
        <f>IF(AND(Program!V182&lt;&gt;"",OR(Kişisel!$C$1=Program!V184,AND(Program!V184="",Program!V$3=Kişisel!$C$1))),CONCATENATE(V$2,"-",Program!V182," "),"")</f>
        <v/>
      </c>
      <c r="W182" t="str">
        <f>IF(AND(Program!W182&lt;&gt;"",OR(Kişisel!$C$1=Program!W184,AND(Program!W184="",Program!W$3=Kişisel!$C$1))),CONCATENATE(W$2,"-",Program!W182," "),"")</f>
        <v/>
      </c>
      <c r="X182" t="str">
        <f>IF(AND(Program!X182&lt;&gt;"",OR(Kişisel!$C$1=Program!X184,AND(Program!X184="",Program!X$3=Kişisel!$C$1))),CONCATENATE(X$2,"-",Program!X182," "),"")</f>
        <v/>
      </c>
      <c r="Y182" t="str">
        <f>IF(AND(Program!Y182&lt;&gt;"",OR(Kişisel!$C$1=Program!Y184,AND(Program!Y184="",Program!Y$3=Kişisel!$C$1))),CONCATENATE(Y$2,"-",Program!Y182," "),"")</f>
        <v/>
      </c>
      <c r="Z182" t="str">
        <f>IF(AND(Program!Z182&lt;&gt;"",OR(Kişisel!$C$1=Program!Z184,AND(Program!Z184="",Program!Z$3=Kişisel!$C$1))),CONCATENATE(Z$2,"-",Program!Z182," "),"")</f>
        <v/>
      </c>
      <c r="AA182" t="str">
        <f>IF(AND(Program!AA182&lt;&gt;"",OR(Kişisel!$C$1=Program!AA184,AND(Program!AA184="",Program!AA$3=Kişisel!$C$1))),CONCATENATE(AA$2,"-",Program!AA182," "),"")</f>
        <v/>
      </c>
      <c r="AB182" t="str">
        <f>IF(AND(Program!AB182&lt;&gt;"",OR(Kişisel!$C$1=Program!AB184,AND(Program!AB184="",Program!AB$3=Kişisel!$C$1))),CONCATENATE(AB$2,"-",Program!AB182," "),"")</f>
        <v/>
      </c>
      <c r="AC182" t="str">
        <f>IF(AND(Program!AC182&lt;&gt;"",OR(Kişisel!$C$1=Program!AC184,AND(Program!AC184="",Program!AC$3=Kişisel!$C$1))),CONCATENATE(AC$2,"-",Program!AC182," "),"")</f>
        <v/>
      </c>
      <c r="AD182" t="str">
        <f>IF(AND(Program!AD182&lt;&gt;"",OR(Kişisel!$C$1=Program!AD184,AND(Program!AD184="",Program!AD$3=Kişisel!$C$1))),CONCATENATE(AD$2,"-",Program!AD182," "),"")</f>
        <v/>
      </c>
      <c r="AE182" t="str">
        <f>IF(AND(Program!AE182&lt;&gt;"",OR(Kişisel!$C$1=Program!AE184,AND(Program!AE184="",Program!AE$3=Kişisel!$C$1))),CONCATENATE(AE$2,"-",Program!AE182," "),"")</f>
        <v/>
      </c>
      <c r="AF182" t="str">
        <f>IF(AND(Program!AF182&lt;&gt;"",OR(Kişisel!$C$1=Program!AF184,AND(Program!AF184="",Program!AF$3=Kişisel!$C$1))),CONCATENATE(AF$2,"-",Program!AF182," "),"")</f>
        <v/>
      </c>
      <c r="AG182" t="str">
        <f>IF(AND(Program!AG182&lt;&gt;"",OR(Kişisel!$C$1=Program!AG184,AND(Program!AG184="",Program!AG$3=Kişisel!$C$1))),CONCATENATE(AG$2,"-",Program!AG182," "),"")</f>
        <v/>
      </c>
      <c r="AH182" t="str">
        <f>IF(AND(Program!AH182&lt;&gt;"",OR(Kişisel!$C$1=Program!AH184,AND(Program!AH184="",Program!AH$3=Kişisel!$C$1))),CONCATENATE(AH$2,"-",Program!AH182," "),"")</f>
        <v/>
      </c>
      <c r="AI182" t="str">
        <f>IF(AND(Program!AI182&lt;&gt;"",OR(Kişisel!$C$1=Program!AI184,AND(Program!AI184="",Program!AI$3=Kişisel!$C$1))),CONCATENATE(AI$2,"-",Program!AI182," "),"")</f>
        <v/>
      </c>
      <c r="AJ182" t="str">
        <f>IF(AND(Program!AJ182&lt;&gt;"",OR(Kişisel!$C$1=Program!AJ184,AND(Program!AJ184="",Program!AJ$3=Kişisel!$C$1))),CONCATENATE(AJ$2,"-",Program!AJ182," "),"")</f>
        <v/>
      </c>
      <c r="AK182" t="str">
        <f>IF(AND(Program!AK182&lt;&gt;"",OR(Kişisel!$C$1=Program!AK184,AND(Program!AK184="",Program!AK$3=Kişisel!$C$1))),CONCATENATE(AK$2,"-",Program!AK182," "),"")</f>
        <v/>
      </c>
      <c r="AL182" t="str">
        <f>IF(AND(Program!AL182&lt;&gt;"",OR(Kişisel!$C$1=Program!AL184,AND(Program!AL184="",Program!AL$3=Kişisel!$C$1))),CONCATENATE(AL$2,"-",Program!AL182," "),"")</f>
        <v/>
      </c>
      <c r="AM182" t="str">
        <f>IF(AND(Program!AM182&lt;&gt;"",OR(Kişisel!$C$1=Program!AM184,AND(Program!AM184="",Program!AM$3=Kişisel!$C$1))),CONCATENATE(AM$2,"-",Program!AM182," "),"")</f>
        <v/>
      </c>
      <c r="AN182" t="str">
        <f>IF(AND(Program!AN182&lt;&gt;"",OR(Kişisel!$C$1=Program!AN184,AND(Program!AN184="",Program!AN$3=Kişisel!$C$1))),CONCATENATE(AN$2,"-",Program!AN182," "),"")</f>
        <v/>
      </c>
      <c r="AO182" t="str">
        <f>IF(AND(Program!AO182&lt;&gt;"",OR(Kişisel!$C$1=Program!AO184,AND(Program!AO184="",Program!AO$3=Kişisel!$C$1))),CONCATENATE(AO$2,"-",Program!AO182," "),"")</f>
        <v/>
      </c>
      <c r="AP182" t="str">
        <f>IF(AND(Program!AP182&lt;&gt;"",OR(Kişisel!$C$1=Program!AP184,AND(Program!AP184="",Program!AP$3=Kişisel!$C$1))),CONCATENATE(AP$2,"-",Program!AP182," "),"")</f>
        <v/>
      </c>
      <c r="AQ182" t="str">
        <f>IF(AND(Program!AQ182&lt;&gt;"",OR(Kişisel!$C$1=Program!AQ184,AND(Program!AQ184="",Program!AQ$3=Kişisel!$C$1))),CONCATENATE(AQ$2,"-",Program!AQ182," "),"")</f>
        <v/>
      </c>
      <c r="AR182" t="str">
        <f>IF(AND(Program!AR182&lt;&gt;"",OR(Kişisel!$C$1=Program!AR184,AND(Program!AR184="",Program!AR$3=Kişisel!$C$1))),CONCATENATE(AR$2,"-",Program!AR182," "),"")</f>
        <v/>
      </c>
      <c r="AS182" t="str">
        <f>IF(AND(Program!AS182&lt;&gt;"",OR(Kişisel!$C$1=Program!AS184,AND(Program!AS184="",Program!AS$3=Kişisel!$C$1))),CONCATENATE(AS$2,"-",Program!AS182," "),"")</f>
        <v/>
      </c>
      <c r="AT182" t="str">
        <f>IF(AND(Program!AT182&lt;&gt;"",OR(Kişisel!$C$1=Program!AT184,AND(Program!AT184="",Program!AT$3=Kişisel!$C$1))),CONCATENATE(AT$2,"-",Program!AT182," "),"")</f>
        <v/>
      </c>
      <c r="AU182" t="str">
        <f>IF(AND(Program!AU182&lt;&gt;"",OR(Kişisel!$C$1=Program!AU184,AND(Program!AU184="",Program!AU$3=Kişisel!$C$1))),CONCATENATE(AU$2,"-",Program!AU182," "),"")</f>
        <v/>
      </c>
      <c r="AV182" t="str">
        <f>IF(AND(Program!AV182&lt;&gt;"",OR(Kişisel!$C$1=Program!AV184,AND(Program!AV184="",Program!AV$3=Kişisel!$C$1))),CONCATENATE(AV$2,"-",Program!AV182," "),"")</f>
        <v/>
      </c>
      <c r="AW182" t="str">
        <f>IF(AND(Program!AW182&lt;&gt;"",OR(Kişisel!$C$1=Program!AW184,AND(Program!AW184="",Program!AW$3=Kişisel!$C$1))),CONCATENATE(AW$2,"-",Program!AW182," "),"")</f>
        <v/>
      </c>
      <c r="AX182" t="str">
        <f>IF(AND(Program!AX182&lt;&gt;"",OR(Kişisel!$C$1=Program!AX184,AND(Program!AX184="",Program!AX$3=Kişisel!$C$1))),CONCATENATE(AX$2,"-",Program!AX182," "),"")</f>
        <v/>
      </c>
      <c r="AY182" t="str">
        <f>IF(AND(Program!AY182&lt;&gt;"",OR(Kişisel!$C$1=Program!AY184,AND(Program!AY184="",Program!AY$3=Kişisel!$C$1))),CONCATENATE(AY$2,"-",Program!AY182," "),"")</f>
        <v/>
      </c>
      <c r="AZ182" t="str">
        <f>IF(AND(Program!AZ182&lt;&gt;"",OR(Kişisel!$C$1=Program!AZ184,AND(Program!AZ184="",Program!AZ$3=Kişisel!$C$1))),CONCATENATE(AZ$2,"-",Program!AZ182," "),"")</f>
        <v/>
      </c>
      <c r="BA182" t="str">
        <f>IF(AND(Program!BA182&lt;&gt;"",OR(Kişisel!$C$1=Program!BA184,AND(Program!BA184="",Program!BA$3=Kişisel!$C$1))),CONCATENATE(BA$2,"-",Program!BA182," "),"")</f>
        <v/>
      </c>
      <c r="BB182" t="str">
        <f>IF(AND(Program!BB182&lt;&gt;"",OR(Kişisel!$C$1=Program!BB184,AND(Program!BB184="",Program!BB$3=Kişisel!$C$1))),CONCATENATE(BB$2,"-",Program!BB182," "),"")</f>
        <v/>
      </c>
      <c r="BC182" t="str">
        <f>IF(AND(Program!BC182&lt;&gt;"",OR(Kişisel!$C$1=Program!BC184,AND(Program!BC184="",Program!BC$3=Kişisel!$C$1))),CONCATENATE(BC$2,"-",Program!BC182," "),"")</f>
        <v/>
      </c>
      <c r="BD182" t="str">
        <f>IF(AND(Program!BD182&lt;&gt;"",OR(Kişisel!$C$1=Program!BD184,AND(Program!BD184="",Program!BD$3=Kişisel!$C$1))),CONCATENATE(BD$2,"-",Program!BD182," "),"")</f>
        <v/>
      </c>
      <c r="BE182" t="str">
        <f>IF(AND(Program!BE182&lt;&gt;"",OR(Kişisel!$C$1=Program!BE184,AND(Program!BE184="",Program!BE$3=Kişisel!$C$1))),CONCATENATE(BE$2,"-",Program!BE182," "),"")</f>
        <v/>
      </c>
      <c r="BF182" t="str">
        <f t="shared" ref="BF182" si="270">CONCATENATE(D182,E182,F182,G182,H182,I182,J182,K182,L182,M182,N182,O182,P182,Q182,R182,S182,T182,U182,V182,W182,X182,Y182,Z182,AA182,AB182,AC182,AD182,AE182,AF182,AG182,AH182,AI182,AJ182,AK182,AL182,AM182,AN182,AO182,AP182,AQ182,)</f>
        <v/>
      </c>
      <c r="BG182" t="str">
        <f t="shared" ref="BG182" si="271">CONCATENATE(AR182,AS182,AT182,AU182,AV182,AW182,AX182,AY182,AZ182,BA182,BB182,BC182,BD182,BE182)</f>
        <v/>
      </c>
    </row>
    <row r="183" spans="1:59">
      <c r="A183" s="394"/>
      <c r="B183" s="5"/>
      <c r="D183" s="29" t="str">
        <f>IF(D181&lt;&gt;"",IF(Program!D184&lt;&gt;"","("&amp;Program!D184&amp;")","("&amp;Program!D$3&amp;")"),"")</f>
        <v/>
      </c>
      <c r="E183" s="29" t="str">
        <f>IF(E181&lt;&gt;"",IF(Program!E184&lt;&gt;"","("&amp;Program!E184&amp;")","("&amp;Program!E$3&amp;")"),"")</f>
        <v/>
      </c>
      <c r="F183" s="29" t="str">
        <f>IF(F181&lt;&gt;"",IF(Program!F184&lt;&gt;"","("&amp;Program!F184&amp;")","("&amp;Program!F$3&amp;")"),"")</f>
        <v/>
      </c>
      <c r="G183" s="29" t="str">
        <f>IF(G181&lt;&gt;"",IF(Program!G184&lt;&gt;"","("&amp;Program!G184&amp;")","("&amp;Program!G$3&amp;")"),"")</f>
        <v/>
      </c>
      <c r="H183" s="29" t="str">
        <f>IF(H181&lt;&gt;"",IF(Program!H184&lt;&gt;"","("&amp;Program!H184&amp;")","("&amp;Program!H$3&amp;")"),"")</f>
        <v/>
      </c>
      <c r="I183" s="29" t="str">
        <f>IF(I181&lt;&gt;"",IF(Program!I184&lt;&gt;"","("&amp;Program!I184&amp;")","("&amp;Program!I$3&amp;")"),"")</f>
        <v/>
      </c>
      <c r="J183" s="29" t="str">
        <f>IF(J181&lt;&gt;"",IF(Program!J184&lt;&gt;"","("&amp;Program!J184&amp;")","("&amp;Program!J$3&amp;")"),"")</f>
        <v/>
      </c>
      <c r="K183" s="29" t="str">
        <f>IF(K181&lt;&gt;"",IF(Program!K184&lt;&gt;"","("&amp;Program!K184&amp;")","("&amp;Program!K$3&amp;")"),"")</f>
        <v/>
      </c>
      <c r="L183" s="29" t="str">
        <f>IF(L181&lt;&gt;"",IF(Program!L184&lt;&gt;"","("&amp;Program!L184&amp;")","("&amp;Program!L$3&amp;")"),"")</f>
        <v/>
      </c>
      <c r="M183" s="29" t="str">
        <f>IF(M181&lt;&gt;"",IF(Program!M184&lt;&gt;"","("&amp;Program!M184&amp;")","("&amp;Program!M$3&amp;")"),"")</f>
        <v/>
      </c>
      <c r="N183" s="29" t="str">
        <f>IF(N181&lt;&gt;"",IF(Program!N184&lt;&gt;"","("&amp;Program!N184&amp;")","("&amp;Program!N$3&amp;")"),"")</f>
        <v/>
      </c>
      <c r="O183" s="29" t="str">
        <f>IF(O181&lt;&gt;"",IF(Program!O184&lt;&gt;"","("&amp;Program!O184&amp;")","("&amp;Program!O$3&amp;")"),"")</f>
        <v/>
      </c>
      <c r="P183" s="29" t="str">
        <f>IF(P181&lt;&gt;"",IF(Program!P184&lt;&gt;"","("&amp;Program!P184&amp;")","("&amp;Program!P$3&amp;")"),"")</f>
        <v/>
      </c>
      <c r="Q183" s="29" t="str">
        <f>IF(Q181&lt;&gt;"",IF(Program!Q184&lt;&gt;"","("&amp;Program!Q184&amp;")","("&amp;Program!Q$3&amp;")"),"")</f>
        <v/>
      </c>
      <c r="R183" s="29" t="str">
        <f>IF(R181&lt;&gt;"",IF(Program!R184&lt;&gt;"","("&amp;Program!R184&amp;")","("&amp;Program!R$3&amp;")"),"")</f>
        <v/>
      </c>
      <c r="S183" s="29" t="str">
        <f>IF(S181&lt;&gt;"",IF(Program!S184&lt;&gt;"","("&amp;Program!S184&amp;")","("&amp;Program!S$3&amp;")"),"")</f>
        <v/>
      </c>
      <c r="T183" s="29" t="str">
        <f>IF(T181&lt;&gt;"",IF(Program!T184&lt;&gt;"","("&amp;Program!T184&amp;")","("&amp;Program!T$3&amp;")"),"")</f>
        <v/>
      </c>
      <c r="U183" s="29" t="str">
        <f>IF(U181&lt;&gt;"",IF(Program!U184&lt;&gt;"","("&amp;Program!U184&amp;")","("&amp;Program!U$3&amp;")"),"")</f>
        <v/>
      </c>
      <c r="V183" s="29" t="str">
        <f>IF(V181&lt;&gt;"",IF(Program!V184&lt;&gt;"","("&amp;Program!V184&amp;")","("&amp;Program!V$3&amp;")"),"")</f>
        <v/>
      </c>
      <c r="W183" s="29" t="str">
        <f>IF(W181&lt;&gt;"",IF(Program!W184&lt;&gt;"","("&amp;Program!W184&amp;")","("&amp;Program!W$3&amp;")"),"")</f>
        <v/>
      </c>
      <c r="X183" s="29" t="str">
        <f>IF(X181&lt;&gt;"",IF(Program!X184&lt;&gt;"","("&amp;Program!X184&amp;")","("&amp;Program!X$3&amp;")"),"")</f>
        <v/>
      </c>
      <c r="Y183" s="29" t="str">
        <f>IF(Y181&lt;&gt;"",IF(Program!Y184&lt;&gt;"","("&amp;Program!Y184&amp;")","("&amp;Program!Y$3&amp;")"),"")</f>
        <v/>
      </c>
      <c r="Z183" s="29" t="str">
        <f>IF(Z181&lt;&gt;"",IF(Program!Z184&lt;&gt;"","("&amp;Program!Z184&amp;")","("&amp;Program!Z$3&amp;")"),"")</f>
        <v/>
      </c>
      <c r="AA183" s="29" t="str">
        <f>IF(AA181&lt;&gt;"",IF(Program!AA184&lt;&gt;"","("&amp;Program!AA184&amp;")","("&amp;Program!AA$3&amp;")"),"")</f>
        <v/>
      </c>
      <c r="AB183" s="29" t="str">
        <f>IF(AB181&lt;&gt;"",IF(Program!AB184&lt;&gt;"","("&amp;Program!AB184&amp;")","("&amp;Program!AB$3&amp;")"),"")</f>
        <v/>
      </c>
      <c r="AC183" s="29" t="str">
        <f>IF(AC181&lt;&gt;"",IF(Program!AC184&lt;&gt;"","("&amp;Program!AC184&amp;")","("&amp;Program!AC$3&amp;")"),"")</f>
        <v/>
      </c>
      <c r="AD183" s="29" t="str">
        <f>IF(AD181&lt;&gt;"",IF(Program!AD184&lt;&gt;"","("&amp;Program!AD184&amp;")","("&amp;Program!AD$3&amp;")"),"")</f>
        <v/>
      </c>
      <c r="AE183" s="29" t="str">
        <f>IF(AE181&lt;&gt;"",IF(Program!AE184&lt;&gt;"","("&amp;Program!AE184&amp;")","("&amp;Program!AE$3&amp;")"),"")</f>
        <v/>
      </c>
      <c r="AF183" s="29" t="str">
        <f>IF(AF181&lt;&gt;"",IF(Program!AF184&lt;&gt;"","("&amp;Program!AF184&amp;")","("&amp;Program!AF$3&amp;")"),"")</f>
        <v/>
      </c>
      <c r="AG183" s="29" t="str">
        <f>IF(AG181&lt;&gt;"",IF(Program!AG184&lt;&gt;"","("&amp;Program!AG184&amp;")","("&amp;Program!AG$3&amp;")"),"")</f>
        <v/>
      </c>
      <c r="AH183" s="29" t="str">
        <f>IF(AH181&lt;&gt;"",IF(Program!AH184&lt;&gt;"","("&amp;Program!AH184&amp;")","("&amp;Program!AH$3&amp;")"),"")</f>
        <v/>
      </c>
      <c r="AI183" s="29" t="str">
        <f>IF(AI181&lt;&gt;"",IF(Program!AI184&lt;&gt;"","("&amp;Program!AI184&amp;")","("&amp;Program!AI$3&amp;")"),"")</f>
        <v/>
      </c>
      <c r="AJ183" s="29" t="str">
        <f>IF(AJ181&lt;&gt;"",IF(Program!AJ184&lt;&gt;"","("&amp;Program!AJ184&amp;")","("&amp;Program!AJ$3&amp;")"),"")</f>
        <v/>
      </c>
      <c r="AK183" s="29" t="str">
        <f>IF(AK181&lt;&gt;"",IF(Program!AK184&lt;&gt;"","("&amp;Program!AK184&amp;")","("&amp;Program!AK$3&amp;")"),"")</f>
        <v/>
      </c>
      <c r="AL183" s="29" t="str">
        <f>IF(AL181&lt;&gt;"",IF(Program!AL184&lt;&gt;"","("&amp;Program!AL184&amp;")","("&amp;Program!AL$3&amp;")"),"")</f>
        <v/>
      </c>
      <c r="AM183" s="29" t="str">
        <f>IF(AM181&lt;&gt;"",IF(Program!AM184&lt;&gt;"","("&amp;Program!AM184&amp;")","("&amp;Program!AM$3&amp;")"),"")</f>
        <v/>
      </c>
      <c r="AN183" s="29" t="str">
        <f>IF(AN181&lt;&gt;"",IF(Program!AN184&lt;&gt;"","("&amp;Program!AN184&amp;")","("&amp;Program!AN$3&amp;")"),"")</f>
        <v/>
      </c>
      <c r="AO183" s="29" t="str">
        <f>IF(AO181&lt;&gt;"",IF(Program!AO184&lt;&gt;"","("&amp;Program!AO184&amp;")","("&amp;Program!AO$3&amp;")"),"")</f>
        <v/>
      </c>
      <c r="AP183" s="29" t="str">
        <f>IF(AP181&lt;&gt;"",IF(Program!AP184&lt;&gt;"","("&amp;Program!AP184&amp;")","("&amp;Program!AP$3&amp;")"),"")</f>
        <v/>
      </c>
      <c r="AQ183" s="29" t="str">
        <f>IF(AQ181&lt;&gt;"",IF(Program!AQ184&lt;&gt;"","("&amp;Program!AQ184&amp;")","("&amp;Program!AQ$3&amp;")"),"")</f>
        <v/>
      </c>
      <c r="AR183" s="29" t="str">
        <f>IF(AR181&lt;&gt;"",IF(Program!AR184&lt;&gt;"","("&amp;Program!AR184&amp;")","("&amp;Program!AR$3&amp;")"),"")</f>
        <v/>
      </c>
      <c r="AS183" s="29" t="str">
        <f>IF(AS181&lt;&gt;"",IF(Program!AS184&lt;&gt;"","("&amp;Program!AS184&amp;")","("&amp;Program!AS$3&amp;")"),"")</f>
        <v/>
      </c>
      <c r="AT183" s="29" t="str">
        <f>IF(AT181&lt;&gt;"",IF(Program!AT184&lt;&gt;"","("&amp;Program!AT184&amp;")","("&amp;Program!AT$3&amp;")"),"")</f>
        <v/>
      </c>
      <c r="AU183" s="29" t="str">
        <f>IF(AU181&lt;&gt;"",IF(Program!AU184&lt;&gt;"","("&amp;Program!AU184&amp;")","("&amp;Program!AU$3&amp;")"),"")</f>
        <v/>
      </c>
      <c r="AV183" s="29" t="str">
        <f>IF(AV181&lt;&gt;"",IF(Program!AV184&lt;&gt;"","("&amp;Program!AV184&amp;")","("&amp;Program!AV$3&amp;")"),"")</f>
        <v/>
      </c>
      <c r="AW183" s="29" t="str">
        <f>IF(AW181&lt;&gt;"",IF(Program!AW184&lt;&gt;"","("&amp;Program!AW184&amp;")","("&amp;Program!AW$3&amp;")"),"")</f>
        <v/>
      </c>
      <c r="AX183" s="29" t="str">
        <f>IF(AX181&lt;&gt;"",IF(Program!AX184&lt;&gt;"","("&amp;Program!AX184&amp;")","("&amp;Program!AX$3&amp;")"),"")</f>
        <v/>
      </c>
      <c r="AY183" s="29" t="str">
        <f>IF(AY181&lt;&gt;"",IF(Program!AY184&lt;&gt;"","("&amp;Program!AY184&amp;")","("&amp;Program!AY$3&amp;")"),"")</f>
        <v/>
      </c>
      <c r="AZ183" s="29" t="str">
        <f>IF(AZ181&lt;&gt;"",IF(Program!AZ184&lt;&gt;"","("&amp;Program!AZ184&amp;")","("&amp;Program!AZ$3&amp;")"),"")</f>
        <v/>
      </c>
      <c r="BA183" s="29" t="str">
        <f>IF(BA181&lt;&gt;"",IF(Program!BA184&lt;&gt;"","("&amp;Program!BA184&amp;")","("&amp;Program!BA$3&amp;")"),"")</f>
        <v/>
      </c>
      <c r="BB183" s="29" t="str">
        <f>IF(BB181&lt;&gt;"",IF(Program!BB184&lt;&gt;"","("&amp;Program!BB184&amp;")","("&amp;Program!BB$3&amp;")"),"")</f>
        <v/>
      </c>
      <c r="BC183" s="29" t="str">
        <f>IF(BC181&lt;&gt;"",IF(Program!BC184&lt;&gt;"","("&amp;Program!BC184&amp;")","("&amp;Program!BC$3&amp;")"),"")</f>
        <v/>
      </c>
      <c r="BD183" s="29" t="str">
        <f>IF(BD181&lt;&gt;"",IF(Program!BD184&lt;&gt;"","("&amp;Program!BD184&amp;")","("&amp;Program!BD$3&amp;")"),"")</f>
        <v/>
      </c>
      <c r="BE183" s="29" t="str">
        <f>IF(BE181&lt;&gt;"",IF(Program!BE184&lt;&gt;"","("&amp;Program!BE184&amp;")","("&amp;Program!BE$3&amp;")"),"")</f>
        <v/>
      </c>
    </row>
    <row r="184" spans="1:59">
      <c r="A184" s="394"/>
      <c r="B184" s="5">
        <v>0.45833333333333298</v>
      </c>
      <c r="C184" s="6" t="str">
        <f t="shared" si="203"/>
        <v/>
      </c>
      <c r="D184" s="9" t="str">
        <f>IF(IFERROR(SEARCH(Kişisel!$A$1,Program!D186),FALSE),D$2&amp;"-"&amp;Program!D185&amp;"/ ","")</f>
        <v/>
      </c>
      <c r="E184" s="9" t="str">
        <f>IF(IFERROR(SEARCH(Kişisel!$A$1,Program!E186),FALSE),E$2&amp;"-"&amp;Program!E185&amp;"/ ","")</f>
        <v/>
      </c>
      <c r="F184" s="9" t="str">
        <f>IF(IFERROR(SEARCH(Kişisel!$A$1,Program!F186),FALSE),F$2&amp;"-"&amp;Program!F185&amp;"/ ","")</f>
        <v/>
      </c>
      <c r="G184" s="9" t="str">
        <f>IF(IFERROR(SEARCH(Kişisel!$A$1,Program!G186),FALSE),G$2&amp;"-"&amp;Program!G185&amp;"/ ","")</f>
        <v/>
      </c>
      <c r="H184" s="9" t="str">
        <f>IF(IFERROR(SEARCH(Kişisel!$A$1,Program!H186),FALSE),H$2&amp;"-"&amp;Program!H185&amp;"/ ","")</f>
        <v/>
      </c>
      <c r="I184" s="9" t="str">
        <f>IF(IFERROR(SEARCH(Kişisel!$A$1,Program!I186),FALSE),I$2&amp;"-"&amp;Program!I185&amp;"/ ","")</f>
        <v/>
      </c>
      <c r="J184" s="9" t="str">
        <f>IF(IFERROR(SEARCH(Kişisel!$A$1,Program!J186),FALSE),J$2&amp;"-"&amp;Program!J185&amp;"/ ","")</f>
        <v/>
      </c>
      <c r="K184" s="9" t="str">
        <f>IF(IFERROR(SEARCH(Kişisel!$A$1,Program!K186),FALSE),K$2&amp;"-"&amp;Program!K185&amp;"/ ","")</f>
        <v/>
      </c>
      <c r="L184" s="9" t="str">
        <f>IF(IFERROR(SEARCH(Kişisel!$A$1,Program!L186),FALSE),L$2&amp;"-"&amp;Program!L185&amp;"/ ","")</f>
        <v/>
      </c>
      <c r="M184" s="9" t="str">
        <f>IF(IFERROR(SEARCH(Kişisel!$A$1,Program!M186),FALSE),M$2&amp;"-"&amp;Program!M185&amp;"/ ","")</f>
        <v/>
      </c>
      <c r="N184" s="9" t="str">
        <f>IF(IFERROR(SEARCH(Kişisel!$A$1,Program!N186),FALSE),N$2&amp;"-"&amp;Program!N185&amp;"/ ","")</f>
        <v/>
      </c>
      <c r="O184" s="9" t="str">
        <f>IF(IFERROR(SEARCH(Kişisel!$A$1,Program!O186),FALSE),O$2&amp;"-"&amp;Program!O185&amp;"/ ","")</f>
        <v/>
      </c>
      <c r="P184" s="9" t="str">
        <f>IF(IFERROR(SEARCH(Kişisel!$A$1,Program!P186),FALSE),P$2&amp;"-"&amp;Program!P185&amp;"/ ","")</f>
        <v/>
      </c>
      <c r="Q184" s="9" t="str">
        <f>IF(IFERROR(SEARCH(Kişisel!$A$1,Program!Q186),FALSE),Q$2&amp;"-"&amp;Program!Q185&amp;"/ ","")</f>
        <v/>
      </c>
      <c r="R184" s="9" t="str">
        <f>IF(IFERROR(SEARCH(Kişisel!$A$1,Program!R186),FALSE),R$2&amp;"-"&amp;Program!R185&amp;"/ ","")</f>
        <v/>
      </c>
      <c r="S184" s="9" t="str">
        <f>IF(IFERROR(SEARCH(Kişisel!$A$1,Program!S186),FALSE),S$2&amp;"-"&amp;Program!S185&amp;"/ ","")</f>
        <v/>
      </c>
      <c r="T184" s="9" t="str">
        <f>IF(IFERROR(SEARCH(Kişisel!$A$1,Program!T186),FALSE),T$2&amp;"-"&amp;Program!T185&amp;"/ ","")</f>
        <v/>
      </c>
      <c r="U184" s="9" t="str">
        <f>IF(IFERROR(SEARCH(Kişisel!$A$1,Program!U186),FALSE),U$2&amp;"-"&amp;Program!U185&amp;"/ ","")</f>
        <v/>
      </c>
      <c r="V184" s="9" t="str">
        <f>IF(IFERROR(SEARCH(Kişisel!$A$1,Program!V186),FALSE),V$2&amp;"-"&amp;Program!V185&amp;"/ ","")</f>
        <v/>
      </c>
      <c r="W184" s="9" t="str">
        <f>IF(IFERROR(SEARCH(Kişisel!$A$1,Program!W186),FALSE),W$2&amp;"-"&amp;Program!W185&amp;"/ ","")</f>
        <v/>
      </c>
      <c r="X184" s="9" t="str">
        <f>IF(IFERROR(SEARCH(Kişisel!$A$1,Program!X186),FALSE),X$2&amp;"-"&amp;Program!X185&amp;"/ ","")</f>
        <v/>
      </c>
      <c r="Y184" s="9" t="str">
        <f>IF(IFERROR(SEARCH(Kişisel!$A$1,Program!Y186),FALSE),Y$2&amp;"-"&amp;Program!Y185&amp;"/ ","")</f>
        <v/>
      </c>
      <c r="Z184" s="9" t="str">
        <f>IF(IFERROR(SEARCH(Kişisel!$A$1,Program!Z186),FALSE),Z$2&amp;"-"&amp;Program!Z185&amp;"/ ","")</f>
        <v/>
      </c>
      <c r="AA184" s="9" t="str">
        <f>IF(IFERROR(SEARCH(Kişisel!$A$1,Program!AA186),FALSE),AA$2&amp;"-"&amp;Program!AA185&amp;"/ ","")</f>
        <v/>
      </c>
      <c r="AB184" s="9" t="str">
        <f>IF(IFERROR(SEARCH(Kişisel!$A$1,Program!AB186),FALSE),AB$2&amp;"-"&amp;Program!AB185&amp;"/ ","")</f>
        <v/>
      </c>
      <c r="AC184" s="9" t="str">
        <f>IF(IFERROR(SEARCH(Kişisel!$A$1,Program!AC186),FALSE),AC$2&amp;"-"&amp;Program!AC185&amp;"/ ","")</f>
        <v/>
      </c>
      <c r="AD184" s="9" t="str">
        <f>IF(IFERROR(SEARCH(Kişisel!$A$1,Program!AD186),FALSE),AD$2&amp;"-"&amp;Program!AD185&amp;"/ ","")</f>
        <v/>
      </c>
      <c r="AE184" s="9" t="str">
        <f>IF(IFERROR(SEARCH(Kişisel!$A$1,Program!AE186),FALSE),AE$2&amp;"-"&amp;Program!AE185&amp;"/ ","")</f>
        <v/>
      </c>
      <c r="AF184" s="9" t="str">
        <f>IF(IFERROR(SEARCH(Kişisel!$A$1,Program!AF186),FALSE),AF$2&amp;"-"&amp;Program!AF185&amp;"/ ","")</f>
        <v/>
      </c>
      <c r="AG184" s="9" t="str">
        <f>IF(IFERROR(SEARCH(Kişisel!$A$1,Program!AG186),FALSE),AG$2&amp;"-"&amp;Program!AG185&amp;"/ ","")</f>
        <v/>
      </c>
      <c r="AH184" s="9" t="str">
        <f>IF(IFERROR(SEARCH(Kişisel!$A$1,Program!AH186),FALSE),AH$2&amp;"-"&amp;Program!AH185&amp;"/ ","")</f>
        <v/>
      </c>
      <c r="AI184" s="9" t="str">
        <f>IF(IFERROR(SEARCH(Kişisel!$A$1,Program!AI186),FALSE),AI$2&amp;"-"&amp;Program!AI185&amp;"/ ","")</f>
        <v/>
      </c>
      <c r="AJ184" s="9" t="str">
        <f>IF(IFERROR(SEARCH(Kişisel!$A$1,Program!AJ186),FALSE),AJ$2&amp;"-"&amp;Program!AJ185&amp;"/ ","")</f>
        <v/>
      </c>
      <c r="AK184" s="9" t="str">
        <f>IF(IFERROR(SEARCH(Kişisel!$A$1,Program!AK186),FALSE),AK$2&amp;"-"&amp;Program!AK185&amp;"/ ","")</f>
        <v/>
      </c>
      <c r="AL184" s="9" t="str">
        <f>IF(IFERROR(SEARCH(Kişisel!$A$1,Program!AL186),FALSE),AL$2&amp;"-"&amp;Program!AL185&amp;"/ ","")</f>
        <v/>
      </c>
      <c r="AM184" s="9" t="str">
        <f>IF(IFERROR(SEARCH(Kişisel!$A$1,Program!AM186),FALSE),AM$2&amp;"-"&amp;Program!AM185&amp;"/ ","")</f>
        <v/>
      </c>
      <c r="AN184" s="9" t="str">
        <f>IF(IFERROR(SEARCH(Kişisel!$A$1,Program!AN186),FALSE),AN$2&amp;"-"&amp;Program!AN185&amp;"/ ","")</f>
        <v/>
      </c>
      <c r="AO184" s="9" t="str">
        <f>IF(IFERROR(SEARCH(Kişisel!$A$1,Program!AO186),FALSE),AO$2&amp;"-"&amp;Program!AO185&amp;"/ ","")</f>
        <v/>
      </c>
      <c r="AP184" s="9" t="str">
        <f>IF(IFERROR(SEARCH(Kişisel!$A$1,Program!AP186),FALSE),AP$2&amp;"-"&amp;Program!AP185&amp;"/ ","")</f>
        <v/>
      </c>
      <c r="AQ184" s="9" t="str">
        <f>IF(IFERROR(SEARCH(Kişisel!$A$1,Program!AQ186),FALSE),AQ$2&amp;"-"&amp;Program!AQ185&amp;"/ ","")</f>
        <v/>
      </c>
      <c r="AR184" s="9" t="str">
        <f>IF(IFERROR(SEARCH(Kişisel!$A$1,Program!AR186),FALSE),AR$2&amp;"-"&amp;Program!AR185&amp;"/ ","")</f>
        <v/>
      </c>
      <c r="AS184" s="9" t="str">
        <f>IF(IFERROR(SEARCH(Kişisel!$A$1,Program!AS186),FALSE),AS$2&amp;"-"&amp;Program!AS185&amp;"/ ","")</f>
        <v/>
      </c>
      <c r="AT184" s="9" t="str">
        <f>IF(IFERROR(SEARCH(Kişisel!$A$1,Program!AT186),FALSE),AT$2&amp;"-"&amp;Program!AT185&amp;"/ ","")</f>
        <v/>
      </c>
      <c r="AU184" s="9" t="str">
        <f>IF(IFERROR(SEARCH(Kişisel!$A$1,Program!AU186),FALSE),AU$2&amp;"-"&amp;Program!AU185&amp;"/ ","")</f>
        <v/>
      </c>
      <c r="AV184" s="9" t="str">
        <f>IF(IFERROR(SEARCH(Kişisel!$A$1,Program!AV186),FALSE),AV$2&amp;"-"&amp;Program!AV185&amp;"/ ","")</f>
        <v/>
      </c>
      <c r="AW184" s="9" t="str">
        <f>IF(IFERROR(SEARCH(Kişisel!$A$1,Program!AW186),FALSE),AW$2&amp;"-"&amp;Program!AW185&amp;"/ ","")</f>
        <v/>
      </c>
      <c r="AX184" s="9" t="str">
        <f>IF(IFERROR(SEARCH(Kişisel!$A$1,Program!AX186),FALSE),AX$2&amp;"-"&amp;Program!AX185&amp;"/ ","")</f>
        <v/>
      </c>
      <c r="AY184" s="9" t="str">
        <f>IF(IFERROR(SEARCH(Kişisel!$A$1,Program!AY186),FALSE),AY$2&amp;"-"&amp;Program!AY185&amp;"/ ","")</f>
        <v/>
      </c>
      <c r="AZ184" s="9" t="str">
        <f>IF(IFERROR(SEARCH(Kişisel!$A$1,Program!AZ186),FALSE),AZ$2&amp;"-"&amp;Program!AZ185&amp;"/ ","")</f>
        <v/>
      </c>
      <c r="BA184" s="9" t="str">
        <f>IF(IFERROR(SEARCH(Kişisel!$A$1,Program!BA186),FALSE),BA$2&amp;"-"&amp;Program!BA185&amp;"/ ","")</f>
        <v/>
      </c>
      <c r="BB184" s="9" t="str">
        <f>IF(IFERROR(SEARCH(Kişisel!$A$1,Program!BB186),FALSE),BB$2&amp;"-"&amp;Program!BB185&amp;"/ ","")</f>
        <v/>
      </c>
      <c r="BC184" s="9" t="str">
        <f>IF(IFERROR(SEARCH(Kişisel!$A$1,Program!BC186),FALSE),BC$2&amp;"-"&amp;Program!BC185&amp;"/ ","")</f>
        <v/>
      </c>
      <c r="BD184" s="9" t="str">
        <f>IF(IFERROR(SEARCH(Kişisel!$A$1,Program!BD186),FALSE),BD$2&amp;"-"&amp;Program!BD185&amp;"/ ","")</f>
        <v/>
      </c>
      <c r="BE184" s="9" t="str">
        <f>IF(IFERROR(SEARCH(Kişisel!$A$1,Program!BE186),FALSE),BE$2&amp;"-"&amp;Program!BE185&amp;"/ ","")</f>
        <v/>
      </c>
      <c r="BF184" t="str">
        <f t="shared" ref="BF184" si="272">CONCATENATE(D184,D186,E184,E186,F184,F186,G184,G186,H184,H186,I184,I186,J184,J186,K184,K186,L184,L186,M184,M186,N184,N186,O184,O186,P184,P186,Q184,Q186,R184,R186,S184,S186,T184,T186,U184,U186,V184,V186,W184,W186,X184,X186,Y184,Y186,Z184,Z186,AA184,AA186,AB184,AB186,AC184,AC186,AD184,AD186,AE184,AE186,AF184,AF186,AG184,AG186,AH184,AH186,AI184,AI186,AJ184,AJ186,AK184,AK186,AL184,AL186,AM184,AM186,AN184,AN186,AO184,AO186,AP184,AP186,AQ184,AQ186)</f>
        <v/>
      </c>
      <c r="BG184" t="str">
        <f t="shared" ref="BG184" si="273">CONCATENATE(AR184,AR186,AS184,AS186,AT184,AT186,AU184,AU186,AV184,AV186,AW184,AW186,AX184,AX186,AY184,AY186,AZ184,AZ186,BA184,BA186,BB184,BB186,BC184,BC186,BD184,BD186,BE184,BE186)</f>
        <v/>
      </c>
    </row>
    <row r="185" spans="1:59">
      <c r="A185" s="394"/>
      <c r="B185" s="5"/>
      <c r="C185" s="6" t="str">
        <f t="shared" ref="C185" si="274">CONCATENATE(BF189,BG189)</f>
        <v/>
      </c>
      <c r="D185" t="str">
        <f>IF(AND(Program!D185&lt;&gt;"",OR(Kişisel!$C$1=Program!D187,AND(Program!D187="",Program!D$3=Kişisel!$C$1))),CONCATENATE(D$2,"-",Program!D185," "),"")</f>
        <v/>
      </c>
      <c r="E185" t="str">
        <f>IF(AND(Program!E185&lt;&gt;"",OR(Kişisel!$C$1=Program!E187,AND(Program!E187="",Program!E$3=Kişisel!$C$1))),CONCATENATE(E$2,"-",Program!E185," "),"")</f>
        <v/>
      </c>
      <c r="F185" t="str">
        <f>IF(AND(Program!F185&lt;&gt;"",OR(Kişisel!$C$1=Program!F187,AND(Program!F187="",Program!F$3=Kişisel!$C$1))),CONCATENATE(F$2,"-",Program!F185," "),"")</f>
        <v/>
      </c>
      <c r="G185" t="str">
        <f>IF(AND(Program!G185&lt;&gt;"",OR(Kişisel!$C$1=Program!G187,AND(Program!G187="",Program!G$3=Kişisel!$C$1))),CONCATENATE(G$2,"-",Program!G185," "),"")</f>
        <v/>
      </c>
      <c r="H185" t="str">
        <f>IF(AND(Program!H185&lt;&gt;"",OR(Kişisel!$C$1=Program!H187,AND(Program!H187="",Program!H$3=Kişisel!$C$1))),CONCATENATE(H$2,"-",Program!H185," "),"")</f>
        <v/>
      </c>
      <c r="I185" t="str">
        <f>IF(AND(Program!I185&lt;&gt;"",OR(Kişisel!$C$1=Program!I187,AND(Program!I187="",Program!I$3=Kişisel!$C$1))),CONCATENATE(I$2,"-",Program!I185," "),"")</f>
        <v/>
      </c>
      <c r="J185" t="str">
        <f>IF(AND(Program!J185&lt;&gt;"",OR(Kişisel!$C$1=Program!J187,AND(Program!J187="",Program!J$3=Kişisel!$C$1))),CONCATENATE(J$2,"-",Program!J185," "),"")</f>
        <v/>
      </c>
      <c r="K185" t="str">
        <f>IF(AND(Program!K185&lt;&gt;"",OR(Kişisel!$C$1=Program!K187,AND(Program!K187="",Program!K$3=Kişisel!$C$1))),CONCATENATE(K$2,"-",Program!K185," "),"")</f>
        <v/>
      </c>
      <c r="L185" t="str">
        <f>IF(AND(Program!L185&lt;&gt;"",OR(Kişisel!$C$1=Program!L187,AND(Program!L187="",Program!L$3=Kişisel!$C$1))),CONCATENATE(L$2,"-",Program!L185," "),"")</f>
        <v/>
      </c>
      <c r="M185" t="str">
        <f>IF(AND(Program!M185&lt;&gt;"",OR(Kişisel!$C$1=Program!M187,AND(Program!M187="",Program!M$3=Kişisel!$C$1))),CONCATENATE(M$2,"-",Program!M185," "),"")</f>
        <v/>
      </c>
      <c r="N185" t="str">
        <f>IF(AND(Program!N185&lt;&gt;"",OR(Kişisel!$C$1=Program!N187,AND(Program!N187="",Program!N$3=Kişisel!$C$1))),CONCATENATE(N$2,"-",Program!N185," "),"")</f>
        <v/>
      </c>
      <c r="O185" t="str">
        <f>IF(AND(Program!O185&lt;&gt;"",OR(Kişisel!$C$1=Program!O187,AND(Program!O187="",Program!O$3=Kişisel!$C$1))),CONCATENATE(O$2,"-",Program!O185," "),"")</f>
        <v/>
      </c>
      <c r="P185" t="str">
        <f>IF(AND(Program!P185&lt;&gt;"",OR(Kişisel!$C$1=Program!P187,AND(Program!P187="",Program!P$3=Kişisel!$C$1))),CONCATENATE(P$2,"-",Program!P185," "),"")</f>
        <v/>
      </c>
      <c r="Q185" t="str">
        <f>IF(AND(Program!Q185&lt;&gt;"",OR(Kişisel!$C$1=Program!Q187,AND(Program!Q187="",Program!Q$3=Kişisel!$C$1))),CONCATENATE(Q$2,"-",Program!Q185," "),"")</f>
        <v/>
      </c>
      <c r="R185" t="str">
        <f>IF(AND(Program!R185&lt;&gt;"",OR(Kişisel!$C$1=Program!R187,AND(Program!R187="",Program!R$3=Kişisel!$C$1))),CONCATENATE(R$2,"-",Program!R185," "),"")</f>
        <v/>
      </c>
      <c r="S185" t="str">
        <f>IF(AND(Program!S185&lt;&gt;"",OR(Kişisel!$C$1=Program!S187,AND(Program!S187="",Program!S$3=Kişisel!$C$1))),CONCATENATE(S$2,"-",Program!S185," "),"")</f>
        <v/>
      </c>
      <c r="T185" t="str">
        <f>IF(AND(Program!T185&lt;&gt;"",OR(Kişisel!$C$1=Program!T187,AND(Program!T187="",Program!T$3=Kişisel!$C$1))),CONCATENATE(T$2,"-",Program!T185," "),"")</f>
        <v/>
      </c>
      <c r="U185" t="str">
        <f>IF(AND(Program!U185&lt;&gt;"",OR(Kişisel!$C$1=Program!U187,AND(Program!U187="",Program!U$3=Kişisel!$C$1))),CONCATENATE(U$2,"-",Program!U185," "),"")</f>
        <v/>
      </c>
      <c r="V185" t="str">
        <f>IF(AND(Program!V185&lt;&gt;"",OR(Kişisel!$C$1=Program!V187,AND(Program!V187="",Program!V$3=Kişisel!$C$1))),CONCATENATE(V$2,"-",Program!V185," "),"")</f>
        <v/>
      </c>
      <c r="W185" t="str">
        <f>IF(AND(Program!W185&lt;&gt;"",OR(Kişisel!$C$1=Program!W187,AND(Program!W187="",Program!W$3=Kişisel!$C$1))),CONCATENATE(W$2,"-",Program!W185," "),"")</f>
        <v/>
      </c>
      <c r="X185" t="str">
        <f>IF(AND(Program!X185&lt;&gt;"",OR(Kişisel!$C$1=Program!X187,AND(Program!X187="",Program!X$3=Kişisel!$C$1))),CONCATENATE(X$2,"-",Program!X185," "),"")</f>
        <v/>
      </c>
      <c r="Y185" t="str">
        <f>IF(AND(Program!Y185&lt;&gt;"",OR(Kişisel!$C$1=Program!Y187,AND(Program!Y187="",Program!Y$3=Kişisel!$C$1))),CONCATENATE(Y$2,"-",Program!Y185," "),"")</f>
        <v/>
      </c>
      <c r="Z185" t="str">
        <f>IF(AND(Program!Z185&lt;&gt;"",OR(Kişisel!$C$1=Program!Z187,AND(Program!Z187="",Program!Z$3=Kişisel!$C$1))),CONCATENATE(Z$2,"-",Program!Z185," "),"")</f>
        <v/>
      </c>
      <c r="AA185" t="str">
        <f>IF(AND(Program!AA185&lt;&gt;"",OR(Kişisel!$C$1=Program!AA187,AND(Program!AA187="",Program!AA$3=Kişisel!$C$1))),CONCATENATE(AA$2,"-",Program!AA185," "),"")</f>
        <v/>
      </c>
      <c r="AB185" t="str">
        <f>IF(AND(Program!AB185&lt;&gt;"",OR(Kişisel!$C$1=Program!AB187,AND(Program!AB187="",Program!AB$3=Kişisel!$C$1))),CONCATENATE(AB$2,"-",Program!AB185," "),"")</f>
        <v/>
      </c>
      <c r="AC185" t="str">
        <f>IF(AND(Program!AC185&lt;&gt;"",OR(Kişisel!$C$1=Program!AC187,AND(Program!AC187="",Program!AC$3=Kişisel!$C$1))),CONCATENATE(AC$2,"-",Program!AC185," "),"")</f>
        <v/>
      </c>
      <c r="AD185" t="str">
        <f>IF(AND(Program!AD185&lt;&gt;"",OR(Kişisel!$C$1=Program!AD187,AND(Program!AD187="",Program!AD$3=Kişisel!$C$1))),CONCATENATE(AD$2,"-",Program!AD185," "),"")</f>
        <v/>
      </c>
      <c r="AE185" t="str">
        <f>IF(AND(Program!AE185&lt;&gt;"",OR(Kişisel!$C$1=Program!AE187,AND(Program!AE187="",Program!AE$3=Kişisel!$C$1))),CONCATENATE(AE$2,"-",Program!AE185," "),"")</f>
        <v/>
      </c>
      <c r="AF185" t="str">
        <f>IF(AND(Program!AF185&lt;&gt;"",OR(Kişisel!$C$1=Program!AF187,AND(Program!AF187="",Program!AF$3=Kişisel!$C$1))),CONCATENATE(AF$2,"-",Program!AF185," "),"")</f>
        <v/>
      </c>
      <c r="AG185" t="str">
        <f>IF(AND(Program!AG185&lt;&gt;"",OR(Kişisel!$C$1=Program!AG187,AND(Program!AG187="",Program!AG$3=Kişisel!$C$1))),CONCATENATE(AG$2,"-",Program!AG185," "),"")</f>
        <v/>
      </c>
      <c r="AH185" t="str">
        <f>IF(AND(Program!AH185&lt;&gt;"",OR(Kişisel!$C$1=Program!AH187,AND(Program!AH187="",Program!AH$3=Kişisel!$C$1))),CONCATENATE(AH$2,"-",Program!AH185," "),"")</f>
        <v/>
      </c>
      <c r="AI185" t="str">
        <f>IF(AND(Program!AI185&lt;&gt;"",OR(Kişisel!$C$1=Program!AI187,AND(Program!AI187="",Program!AI$3=Kişisel!$C$1))),CONCATENATE(AI$2,"-",Program!AI185," "),"")</f>
        <v/>
      </c>
      <c r="AJ185" t="str">
        <f>IF(AND(Program!AJ185&lt;&gt;"",OR(Kişisel!$C$1=Program!AJ187,AND(Program!AJ187="",Program!AJ$3=Kişisel!$C$1))),CONCATENATE(AJ$2,"-",Program!AJ185," "),"")</f>
        <v/>
      </c>
      <c r="AK185" t="str">
        <f>IF(AND(Program!AK185&lt;&gt;"",OR(Kişisel!$C$1=Program!AK187,AND(Program!AK187="",Program!AK$3=Kişisel!$C$1))),CONCATENATE(AK$2,"-",Program!AK185," "),"")</f>
        <v/>
      </c>
      <c r="AL185" t="str">
        <f>IF(AND(Program!AL185&lt;&gt;"",OR(Kişisel!$C$1=Program!AL187,AND(Program!AL187="",Program!AL$3=Kişisel!$C$1))),CONCATENATE(AL$2,"-",Program!AL185," "),"")</f>
        <v/>
      </c>
      <c r="AM185" t="str">
        <f>IF(AND(Program!AM185&lt;&gt;"",OR(Kişisel!$C$1=Program!AM187,AND(Program!AM187="",Program!AM$3=Kişisel!$C$1))),CONCATENATE(AM$2,"-",Program!AM185," "),"")</f>
        <v/>
      </c>
      <c r="AN185" t="str">
        <f>IF(AND(Program!AN185&lt;&gt;"",OR(Kişisel!$C$1=Program!AN187,AND(Program!AN187="",Program!AN$3=Kişisel!$C$1))),CONCATENATE(AN$2,"-",Program!AN185," "),"")</f>
        <v/>
      </c>
      <c r="AO185" t="str">
        <f>IF(AND(Program!AO185&lt;&gt;"",OR(Kişisel!$C$1=Program!AO187,AND(Program!AO187="",Program!AO$3=Kişisel!$C$1))),CONCATENATE(AO$2,"-",Program!AO185," "),"")</f>
        <v/>
      </c>
      <c r="AP185" t="str">
        <f>IF(AND(Program!AP185&lt;&gt;"",OR(Kişisel!$C$1=Program!AP187,AND(Program!AP187="",Program!AP$3=Kişisel!$C$1))),CONCATENATE(AP$2,"-",Program!AP185," "),"")</f>
        <v/>
      </c>
      <c r="AQ185" t="str">
        <f>IF(AND(Program!AQ185&lt;&gt;"",OR(Kişisel!$C$1=Program!AQ187,AND(Program!AQ187="",Program!AQ$3=Kişisel!$C$1))),CONCATENATE(AQ$2,"-",Program!AQ185," "),"")</f>
        <v/>
      </c>
      <c r="AR185" t="str">
        <f>IF(AND(Program!AR185&lt;&gt;"",OR(Kişisel!$C$1=Program!AR187,AND(Program!AR187="",Program!AR$3=Kişisel!$C$1))),CONCATENATE(AR$2,"-",Program!AR185," "),"")</f>
        <v/>
      </c>
      <c r="AS185" t="str">
        <f>IF(AND(Program!AS185&lt;&gt;"",OR(Kişisel!$C$1=Program!AS187,AND(Program!AS187="",Program!AS$3=Kişisel!$C$1))),CONCATENATE(AS$2,"-",Program!AS185," "),"")</f>
        <v/>
      </c>
      <c r="AT185" t="str">
        <f>IF(AND(Program!AT185&lt;&gt;"",OR(Kişisel!$C$1=Program!AT187,AND(Program!AT187="",Program!AT$3=Kişisel!$C$1))),CONCATENATE(AT$2,"-",Program!AT185," "),"")</f>
        <v/>
      </c>
      <c r="AU185" t="str">
        <f>IF(AND(Program!AU185&lt;&gt;"",OR(Kişisel!$C$1=Program!AU187,AND(Program!AU187="",Program!AU$3=Kişisel!$C$1))),CONCATENATE(AU$2,"-",Program!AU185," "),"")</f>
        <v/>
      </c>
      <c r="AV185" t="str">
        <f>IF(AND(Program!AV185&lt;&gt;"",OR(Kişisel!$C$1=Program!AV187,AND(Program!AV187="",Program!AV$3=Kişisel!$C$1))),CONCATENATE(AV$2,"-",Program!AV185," "),"")</f>
        <v/>
      </c>
      <c r="AW185" t="str">
        <f>IF(AND(Program!AW185&lt;&gt;"",OR(Kişisel!$C$1=Program!AW187,AND(Program!AW187="",Program!AW$3=Kişisel!$C$1))),CONCATENATE(AW$2,"-",Program!AW185," "),"")</f>
        <v/>
      </c>
      <c r="AX185" t="str">
        <f>IF(AND(Program!AX185&lt;&gt;"",OR(Kişisel!$C$1=Program!AX187,AND(Program!AX187="",Program!AX$3=Kişisel!$C$1))),CONCATENATE(AX$2,"-",Program!AX185," "),"")</f>
        <v/>
      </c>
      <c r="AY185" t="str">
        <f>IF(AND(Program!AY185&lt;&gt;"",OR(Kişisel!$C$1=Program!AY187,AND(Program!AY187="",Program!AY$3=Kişisel!$C$1))),CONCATENATE(AY$2,"-",Program!AY185," "),"")</f>
        <v/>
      </c>
      <c r="AZ185" t="str">
        <f>IF(AND(Program!AZ185&lt;&gt;"",OR(Kişisel!$C$1=Program!AZ187,AND(Program!AZ187="",Program!AZ$3=Kişisel!$C$1))),CONCATENATE(AZ$2,"-",Program!AZ185," "),"")</f>
        <v/>
      </c>
      <c r="BA185" t="str">
        <f>IF(AND(Program!BA185&lt;&gt;"",OR(Kişisel!$C$1=Program!BA187,AND(Program!BA187="",Program!BA$3=Kişisel!$C$1))),CONCATENATE(BA$2,"-",Program!BA185," "),"")</f>
        <v/>
      </c>
      <c r="BB185" t="str">
        <f>IF(AND(Program!BB185&lt;&gt;"",OR(Kişisel!$C$1=Program!BB187,AND(Program!BB187="",Program!BB$3=Kişisel!$C$1))),CONCATENATE(BB$2,"-",Program!BB185," "),"")</f>
        <v/>
      </c>
      <c r="BC185" t="str">
        <f>IF(AND(Program!BC185&lt;&gt;"",OR(Kişisel!$C$1=Program!BC187,AND(Program!BC187="",Program!BC$3=Kişisel!$C$1))),CONCATENATE(BC$2,"-",Program!BC185," "),"")</f>
        <v/>
      </c>
      <c r="BD185" t="str">
        <f>IF(AND(Program!BD185&lt;&gt;"",OR(Kişisel!$C$1=Program!BD187,AND(Program!BD187="",Program!BD$3=Kişisel!$C$1))),CONCATENATE(BD$2,"-",Program!BD185," "),"")</f>
        <v/>
      </c>
      <c r="BE185" t="str">
        <f>IF(AND(Program!BE185&lt;&gt;"",OR(Kişisel!$C$1=Program!BE187,AND(Program!BE187="",Program!BE$3=Kişisel!$C$1))),CONCATENATE(BE$2,"-",Program!BE185," "),"")</f>
        <v/>
      </c>
      <c r="BF185" t="str">
        <f t="shared" ref="BF185" si="275">CONCATENATE(D185,E185,F185,G185,H185,I185,J185,K185,L185,M185,N185,O185,P185,Q185,R185,S185,T185,U185,V185,W185,X185,Y185,Z185,AA185,AB185,AC185,AD185,AE185,AF185,AG185,AH185,AI185,AJ185,AK185,AL185,AM185,AN185,AO185,AP185,AQ185,)</f>
        <v/>
      </c>
      <c r="BG185" t="str">
        <f t="shared" ref="BG185" si="276">CONCATENATE(AR185,AS185,AT185,AU185,AV185,AW185,AX185,AY185,AZ185,BA185,BB185,BC185,BD185,BE185)</f>
        <v/>
      </c>
    </row>
    <row r="186" spans="1:59">
      <c r="A186" s="394"/>
      <c r="B186" s="5"/>
      <c r="D186" s="29" t="str">
        <f>IF(D184&lt;&gt;"",IF(Program!D187&lt;&gt;"","("&amp;Program!D187&amp;")","("&amp;Program!D$3&amp;")"),"")</f>
        <v/>
      </c>
      <c r="E186" s="29" t="str">
        <f>IF(E184&lt;&gt;"",IF(Program!E187&lt;&gt;"","("&amp;Program!E187&amp;")","("&amp;Program!E$3&amp;")"),"")</f>
        <v/>
      </c>
      <c r="F186" s="29" t="str">
        <f>IF(F184&lt;&gt;"",IF(Program!F187&lt;&gt;"","("&amp;Program!F187&amp;")","("&amp;Program!F$3&amp;")"),"")</f>
        <v/>
      </c>
      <c r="G186" s="29" t="str">
        <f>IF(G184&lt;&gt;"",IF(Program!G187&lt;&gt;"","("&amp;Program!G187&amp;")","("&amp;Program!G$3&amp;")"),"")</f>
        <v/>
      </c>
      <c r="H186" s="29" t="str">
        <f>IF(H184&lt;&gt;"",IF(Program!H187&lt;&gt;"","("&amp;Program!H187&amp;")","("&amp;Program!H$3&amp;")"),"")</f>
        <v/>
      </c>
      <c r="I186" s="29" t="str">
        <f>IF(I184&lt;&gt;"",IF(Program!I187&lt;&gt;"","("&amp;Program!I187&amp;")","("&amp;Program!I$3&amp;")"),"")</f>
        <v/>
      </c>
      <c r="J186" s="29" t="str">
        <f>IF(J184&lt;&gt;"",IF(Program!J187&lt;&gt;"","("&amp;Program!J187&amp;")","("&amp;Program!J$3&amp;")"),"")</f>
        <v/>
      </c>
      <c r="K186" s="29" t="str">
        <f>IF(K184&lt;&gt;"",IF(Program!K187&lt;&gt;"","("&amp;Program!K187&amp;")","("&amp;Program!K$3&amp;")"),"")</f>
        <v/>
      </c>
      <c r="L186" s="29" t="str">
        <f>IF(L184&lt;&gt;"",IF(Program!L187&lt;&gt;"","("&amp;Program!L187&amp;")","("&amp;Program!L$3&amp;")"),"")</f>
        <v/>
      </c>
      <c r="M186" s="29" t="str">
        <f>IF(M184&lt;&gt;"",IF(Program!M187&lt;&gt;"","("&amp;Program!M187&amp;")","("&amp;Program!M$3&amp;")"),"")</f>
        <v/>
      </c>
      <c r="N186" s="29" t="str">
        <f>IF(N184&lt;&gt;"",IF(Program!N187&lt;&gt;"","("&amp;Program!N187&amp;")","("&amp;Program!N$3&amp;")"),"")</f>
        <v/>
      </c>
      <c r="O186" s="29" t="str">
        <f>IF(O184&lt;&gt;"",IF(Program!O187&lt;&gt;"","("&amp;Program!O187&amp;")","("&amp;Program!O$3&amp;")"),"")</f>
        <v/>
      </c>
      <c r="P186" s="29" t="str">
        <f>IF(P184&lt;&gt;"",IF(Program!P187&lt;&gt;"","("&amp;Program!P187&amp;")","("&amp;Program!P$3&amp;")"),"")</f>
        <v/>
      </c>
      <c r="Q186" s="29" t="str">
        <f>IF(Q184&lt;&gt;"",IF(Program!Q187&lt;&gt;"","("&amp;Program!Q187&amp;")","("&amp;Program!Q$3&amp;")"),"")</f>
        <v/>
      </c>
      <c r="R186" s="29" t="str">
        <f>IF(R184&lt;&gt;"",IF(Program!R187&lt;&gt;"","("&amp;Program!R187&amp;")","("&amp;Program!R$3&amp;")"),"")</f>
        <v/>
      </c>
      <c r="S186" s="29" t="str">
        <f>IF(S184&lt;&gt;"",IF(Program!S187&lt;&gt;"","("&amp;Program!S187&amp;")","("&amp;Program!S$3&amp;")"),"")</f>
        <v/>
      </c>
      <c r="T186" s="29" t="str">
        <f>IF(T184&lt;&gt;"",IF(Program!T187&lt;&gt;"","("&amp;Program!T187&amp;")","("&amp;Program!T$3&amp;")"),"")</f>
        <v/>
      </c>
      <c r="U186" s="29" t="str">
        <f>IF(U184&lt;&gt;"",IF(Program!U187&lt;&gt;"","("&amp;Program!U187&amp;")","("&amp;Program!U$3&amp;")"),"")</f>
        <v/>
      </c>
      <c r="V186" s="29" t="str">
        <f>IF(V184&lt;&gt;"",IF(Program!V187&lt;&gt;"","("&amp;Program!V187&amp;")","("&amp;Program!V$3&amp;")"),"")</f>
        <v/>
      </c>
      <c r="W186" s="29" t="str">
        <f>IF(W184&lt;&gt;"",IF(Program!W187&lt;&gt;"","("&amp;Program!W187&amp;")","("&amp;Program!W$3&amp;")"),"")</f>
        <v/>
      </c>
      <c r="X186" s="29" t="str">
        <f>IF(X184&lt;&gt;"",IF(Program!X187&lt;&gt;"","("&amp;Program!X187&amp;")","("&amp;Program!X$3&amp;")"),"")</f>
        <v/>
      </c>
      <c r="Y186" s="29" t="str">
        <f>IF(Y184&lt;&gt;"",IF(Program!Y187&lt;&gt;"","("&amp;Program!Y187&amp;")","("&amp;Program!Y$3&amp;")"),"")</f>
        <v/>
      </c>
      <c r="Z186" s="29" t="str">
        <f>IF(Z184&lt;&gt;"",IF(Program!Z187&lt;&gt;"","("&amp;Program!Z187&amp;")","("&amp;Program!Z$3&amp;")"),"")</f>
        <v/>
      </c>
      <c r="AA186" s="29" t="str">
        <f>IF(AA184&lt;&gt;"",IF(Program!AA187&lt;&gt;"","("&amp;Program!AA187&amp;")","("&amp;Program!AA$3&amp;")"),"")</f>
        <v/>
      </c>
      <c r="AB186" s="29" t="str">
        <f>IF(AB184&lt;&gt;"",IF(Program!AB187&lt;&gt;"","("&amp;Program!AB187&amp;")","("&amp;Program!AB$3&amp;")"),"")</f>
        <v/>
      </c>
      <c r="AC186" s="29" t="str">
        <f>IF(AC184&lt;&gt;"",IF(Program!AC187&lt;&gt;"","("&amp;Program!AC187&amp;")","("&amp;Program!AC$3&amp;")"),"")</f>
        <v/>
      </c>
      <c r="AD186" s="29" t="str">
        <f>IF(AD184&lt;&gt;"",IF(Program!AD187&lt;&gt;"","("&amp;Program!AD187&amp;")","("&amp;Program!AD$3&amp;")"),"")</f>
        <v/>
      </c>
      <c r="AE186" s="29" t="str">
        <f>IF(AE184&lt;&gt;"",IF(Program!AE187&lt;&gt;"","("&amp;Program!AE187&amp;")","("&amp;Program!AE$3&amp;")"),"")</f>
        <v/>
      </c>
      <c r="AF186" s="29" t="str">
        <f>IF(AF184&lt;&gt;"",IF(Program!AF187&lt;&gt;"","("&amp;Program!AF187&amp;")","("&amp;Program!AF$3&amp;")"),"")</f>
        <v/>
      </c>
      <c r="AG186" s="29" t="str">
        <f>IF(AG184&lt;&gt;"",IF(Program!AG187&lt;&gt;"","("&amp;Program!AG187&amp;")","("&amp;Program!AG$3&amp;")"),"")</f>
        <v/>
      </c>
      <c r="AH186" s="29" t="str">
        <f>IF(AH184&lt;&gt;"",IF(Program!AH187&lt;&gt;"","("&amp;Program!AH187&amp;")","("&amp;Program!AH$3&amp;")"),"")</f>
        <v/>
      </c>
      <c r="AI186" s="29" t="str">
        <f>IF(AI184&lt;&gt;"",IF(Program!AI187&lt;&gt;"","("&amp;Program!AI187&amp;")","("&amp;Program!AI$3&amp;")"),"")</f>
        <v/>
      </c>
      <c r="AJ186" s="29" t="str">
        <f>IF(AJ184&lt;&gt;"",IF(Program!AJ187&lt;&gt;"","("&amp;Program!AJ187&amp;")","("&amp;Program!AJ$3&amp;")"),"")</f>
        <v/>
      </c>
      <c r="AK186" s="29" t="str">
        <f>IF(AK184&lt;&gt;"",IF(Program!AK187&lt;&gt;"","("&amp;Program!AK187&amp;")","("&amp;Program!AK$3&amp;")"),"")</f>
        <v/>
      </c>
      <c r="AL186" s="29" t="str">
        <f>IF(AL184&lt;&gt;"",IF(Program!AL187&lt;&gt;"","("&amp;Program!AL187&amp;")","("&amp;Program!AL$3&amp;")"),"")</f>
        <v/>
      </c>
      <c r="AM186" s="29" t="str">
        <f>IF(AM184&lt;&gt;"",IF(Program!AM187&lt;&gt;"","("&amp;Program!AM187&amp;")","("&amp;Program!AM$3&amp;")"),"")</f>
        <v/>
      </c>
      <c r="AN186" s="29" t="str">
        <f>IF(AN184&lt;&gt;"",IF(Program!AN187&lt;&gt;"","("&amp;Program!AN187&amp;")","("&amp;Program!AN$3&amp;")"),"")</f>
        <v/>
      </c>
      <c r="AO186" s="29" t="str">
        <f>IF(AO184&lt;&gt;"",IF(Program!AO187&lt;&gt;"","("&amp;Program!AO187&amp;")","("&amp;Program!AO$3&amp;")"),"")</f>
        <v/>
      </c>
      <c r="AP186" s="29" t="str">
        <f>IF(AP184&lt;&gt;"",IF(Program!AP187&lt;&gt;"","("&amp;Program!AP187&amp;")","("&amp;Program!AP$3&amp;")"),"")</f>
        <v/>
      </c>
      <c r="AQ186" s="29" t="str">
        <f>IF(AQ184&lt;&gt;"",IF(Program!AQ187&lt;&gt;"","("&amp;Program!AQ187&amp;")","("&amp;Program!AQ$3&amp;")"),"")</f>
        <v/>
      </c>
      <c r="AR186" s="29" t="str">
        <f>IF(AR184&lt;&gt;"",IF(Program!AR187&lt;&gt;"","("&amp;Program!AR187&amp;")","("&amp;Program!AR$3&amp;")"),"")</f>
        <v/>
      </c>
      <c r="AS186" s="29" t="str">
        <f>IF(AS184&lt;&gt;"",IF(Program!AS187&lt;&gt;"","("&amp;Program!AS187&amp;")","("&amp;Program!AS$3&amp;")"),"")</f>
        <v/>
      </c>
      <c r="AT186" s="29" t="str">
        <f>IF(AT184&lt;&gt;"",IF(Program!AT187&lt;&gt;"","("&amp;Program!AT187&amp;")","("&amp;Program!AT$3&amp;")"),"")</f>
        <v/>
      </c>
      <c r="AU186" s="29" t="str">
        <f>IF(AU184&lt;&gt;"",IF(Program!AU187&lt;&gt;"","("&amp;Program!AU187&amp;")","("&amp;Program!AU$3&amp;")"),"")</f>
        <v/>
      </c>
      <c r="AV186" s="29" t="str">
        <f>IF(AV184&lt;&gt;"",IF(Program!AV187&lt;&gt;"","("&amp;Program!AV187&amp;")","("&amp;Program!AV$3&amp;")"),"")</f>
        <v/>
      </c>
      <c r="AW186" s="29" t="str">
        <f>IF(AW184&lt;&gt;"",IF(Program!AW187&lt;&gt;"","("&amp;Program!AW187&amp;")","("&amp;Program!AW$3&amp;")"),"")</f>
        <v/>
      </c>
      <c r="AX186" s="29" t="str">
        <f>IF(AX184&lt;&gt;"",IF(Program!AX187&lt;&gt;"","("&amp;Program!AX187&amp;")","("&amp;Program!AX$3&amp;")"),"")</f>
        <v/>
      </c>
      <c r="AY186" s="29" t="str">
        <f>IF(AY184&lt;&gt;"",IF(Program!AY187&lt;&gt;"","("&amp;Program!AY187&amp;")","("&amp;Program!AY$3&amp;")"),"")</f>
        <v/>
      </c>
      <c r="AZ186" s="29" t="str">
        <f>IF(AZ184&lt;&gt;"",IF(Program!AZ187&lt;&gt;"","("&amp;Program!AZ187&amp;")","("&amp;Program!AZ$3&amp;")"),"")</f>
        <v/>
      </c>
      <c r="BA186" s="29" t="str">
        <f>IF(BA184&lt;&gt;"",IF(Program!BA187&lt;&gt;"","("&amp;Program!BA187&amp;")","("&amp;Program!BA$3&amp;")"),"")</f>
        <v/>
      </c>
      <c r="BB186" s="29" t="str">
        <f>IF(BB184&lt;&gt;"",IF(Program!BB187&lt;&gt;"","("&amp;Program!BB187&amp;")","("&amp;Program!BB$3&amp;")"),"")</f>
        <v/>
      </c>
      <c r="BC186" s="29" t="str">
        <f>IF(BC184&lt;&gt;"",IF(Program!BC187&lt;&gt;"","("&amp;Program!BC187&amp;")","("&amp;Program!BC$3&amp;")"),"")</f>
        <v/>
      </c>
      <c r="BD186" s="29" t="str">
        <f>IF(BD184&lt;&gt;"",IF(Program!BD187&lt;&gt;"","("&amp;Program!BD187&amp;")","("&amp;Program!BD$3&amp;")"),"")</f>
        <v/>
      </c>
      <c r="BE186" s="29" t="str">
        <f>IF(BE184&lt;&gt;"",IF(Program!BE187&lt;&gt;"","("&amp;Program!BE187&amp;")","("&amp;Program!BE$3&amp;")"),"")</f>
        <v/>
      </c>
    </row>
    <row r="187" spans="1:59">
      <c r="A187" s="394"/>
      <c r="B187" s="5">
        <v>0.5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t="str">
        <f t="shared" ref="BF187:BF188" si="277">CONCATENATE(D187,D189,E187,E189,F187,F189,G187,G189,H187,H189,I187,I189,J187,J189,K187,K189,L187,L189,M187,M189,N187,N189,O187,O189,P187,P189,Q187,Q189,R187,R189,S187,S189,T187,T189,U187,U189,V187,V189,W187,W189,X187,X189,Y187,Y189,Z187,Z189,AA187,AA189,AB187,AB189,AC187,AC189,AD187,AD189,AE187,AE189,AF187,AF189,AG187,AG189,AH187,AH189,AI187,AI189,AJ187,AJ189,AK187,AK189,AL187,AL189,AM187,AM189,AN187,AN189,AO187,AO189,AP187,AP189,AQ187,AQ189)</f>
        <v/>
      </c>
      <c r="BG187" t="str">
        <f t="shared" ref="BG187:BG188" si="278">CONCATENATE(AR187,AR189,AS187,AS189,AT187,AT189,AU187,AU189,AV187,AV189,AW187,AW189,AX187,AX189,AY187,AY189,AZ187,AZ189,BA187,BA189,BB187,BB189,BC187,BC189,BD187,BD189,BE187,BE189)</f>
        <v/>
      </c>
    </row>
    <row r="188" spans="1:59">
      <c r="A188" s="394"/>
      <c r="B188" s="5">
        <v>0.54166666666666696</v>
      </c>
      <c r="C188" s="6" t="str">
        <f t="shared" ref="C188:C189" si="279">CONCATENATE(BF188,BG188)</f>
        <v/>
      </c>
      <c r="D188" s="9" t="str">
        <f>IF(IFERROR(SEARCH(Kişisel!$A$1,Program!D190),FALSE),D$2&amp;"-"&amp;Program!D189&amp;"/ ","")</f>
        <v/>
      </c>
      <c r="E188" s="9" t="str">
        <f>IF(IFERROR(SEARCH(Kişisel!$A$1,Program!E190),FALSE),E$2&amp;"-"&amp;Program!E189&amp;"/ ","")</f>
        <v/>
      </c>
      <c r="F188" s="9" t="str">
        <f>IF(IFERROR(SEARCH(Kişisel!$A$1,Program!F190),FALSE),F$2&amp;"-"&amp;Program!F189&amp;"/ ","")</f>
        <v/>
      </c>
      <c r="G188" s="9" t="str">
        <f>IF(IFERROR(SEARCH(Kişisel!$A$1,Program!G190),FALSE),G$2&amp;"-"&amp;Program!G189&amp;"/ ","")</f>
        <v/>
      </c>
      <c r="H188" s="9" t="str">
        <f>IF(IFERROR(SEARCH(Kişisel!$A$1,Program!H190),FALSE),H$2&amp;"-"&amp;Program!H189&amp;"/ ","")</f>
        <v/>
      </c>
      <c r="I188" s="9" t="str">
        <f>IF(IFERROR(SEARCH(Kişisel!$A$1,Program!I190),FALSE),I$2&amp;"-"&amp;Program!I189&amp;"/ ","")</f>
        <v/>
      </c>
      <c r="J188" s="9" t="str">
        <f>IF(IFERROR(SEARCH(Kişisel!$A$1,Program!J190),FALSE),J$2&amp;"-"&amp;Program!J189&amp;"/ ","")</f>
        <v/>
      </c>
      <c r="K188" s="9" t="str">
        <f>IF(IFERROR(SEARCH(Kişisel!$A$1,Program!K190),FALSE),K$2&amp;"-"&amp;Program!K189&amp;"/ ","")</f>
        <v/>
      </c>
      <c r="L188" s="9" t="str">
        <f>IF(IFERROR(SEARCH(Kişisel!$A$1,Program!L190),FALSE),L$2&amp;"-"&amp;Program!L189&amp;"/ ","")</f>
        <v/>
      </c>
      <c r="M188" s="9" t="str">
        <f>IF(IFERROR(SEARCH(Kişisel!$A$1,Program!M190),FALSE),M$2&amp;"-"&amp;Program!M189&amp;"/ ","")</f>
        <v/>
      </c>
      <c r="N188" s="9" t="str">
        <f>IF(IFERROR(SEARCH(Kişisel!$A$1,Program!N190),FALSE),N$2&amp;"-"&amp;Program!N189&amp;"/ ","")</f>
        <v/>
      </c>
      <c r="O188" s="9" t="str">
        <f>IF(IFERROR(SEARCH(Kişisel!$A$1,Program!O190),FALSE),O$2&amp;"-"&amp;Program!O189&amp;"/ ","")</f>
        <v/>
      </c>
      <c r="P188" s="9" t="str">
        <f>IF(IFERROR(SEARCH(Kişisel!$A$1,Program!P190),FALSE),P$2&amp;"-"&amp;Program!P189&amp;"/ ","")</f>
        <v/>
      </c>
      <c r="Q188" s="9" t="str">
        <f>IF(IFERROR(SEARCH(Kişisel!$A$1,Program!Q190),FALSE),Q$2&amp;"-"&amp;Program!Q189&amp;"/ ","")</f>
        <v/>
      </c>
      <c r="R188" s="9" t="str">
        <f>IF(IFERROR(SEARCH(Kişisel!$A$1,Program!R190),FALSE),R$2&amp;"-"&amp;Program!R189&amp;"/ ","")</f>
        <v/>
      </c>
      <c r="S188" s="9" t="str">
        <f>IF(IFERROR(SEARCH(Kişisel!$A$1,Program!S190),FALSE),S$2&amp;"-"&amp;Program!S189&amp;"/ ","")</f>
        <v/>
      </c>
      <c r="T188" s="9" t="str">
        <f>IF(IFERROR(SEARCH(Kişisel!$A$1,Program!T190),FALSE),T$2&amp;"-"&amp;Program!T189&amp;"/ ","")</f>
        <v/>
      </c>
      <c r="U188" s="9" t="str">
        <f>IF(IFERROR(SEARCH(Kişisel!$A$1,Program!U190),FALSE),U$2&amp;"-"&amp;Program!U189&amp;"/ ","")</f>
        <v/>
      </c>
      <c r="V188" s="9" t="str">
        <f>IF(IFERROR(SEARCH(Kişisel!$A$1,Program!V190),FALSE),V$2&amp;"-"&amp;Program!V189&amp;"/ ","")</f>
        <v/>
      </c>
      <c r="W188" s="9" t="str">
        <f>IF(IFERROR(SEARCH(Kişisel!$A$1,Program!W190),FALSE),W$2&amp;"-"&amp;Program!W189&amp;"/ ","")</f>
        <v/>
      </c>
      <c r="X188" s="9" t="str">
        <f>IF(IFERROR(SEARCH(Kişisel!$A$1,Program!X190),FALSE),X$2&amp;"-"&amp;Program!X189&amp;"/ ","")</f>
        <v/>
      </c>
      <c r="Y188" s="9" t="str">
        <f>IF(IFERROR(SEARCH(Kişisel!$A$1,Program!Y190),FALSE),Y$2&amp;"-"&amp;Program!Y189&amp;"/ ","")</f>
        <v/>
      </c>
      <c r="Z188" s="9" t="str">
        <f>IF(IFERROR(SEARCH(Kişisel!$A$1,Program!Z190),FALSE),Z$2&amp;"-"&amp;Program!Z189&amp;"/ ","")</f>
        <v/>
      </c>
      <c r="AA188" s="9" t="str">
        <f>IF(IFERROR(SEARCH(Kişisel!$A$1,Program!AA190),FALSE),AA$2&amp;"-"&amp;Program!AA189&amp;"/ ","")</f>
        <v/>
      </c>
      <c r="AB188" s="9" t="str">
        <f>IF(IFERROR(SEARCH(Kişisel!$A$1,Program!AB190),FALSE),AB$2&amp;"-"&amp;Program!AB189&amp;"/ ","")</f>
        <v/>
      </c>
      <c r="AC188" s="9" t="str">
        <f>IF(IFERROR(SEARCH(Kişisel!$A$1,Program!AC190),FALSE),AC$2&amp;"-"&amp;Program!AC189&amp;"/ ","")</f>
        <v/>
      </c>
      <c r="AD188" s="9" t="str">
        <f>IF(IFERROR(SEARCH(Kişisel!$A$1,Program!AD190),FALSE),AD$2&amp;"-"&amp;Program!AD189&amp;"/ ","")</f>
        <v/>
      </c>
      <c r="AE188" s="9" t="str">
        <f>IF(IFERROR(SEARCH(Kişisel!$A$1,Program!AE190),FALSE),AE$2&amp;"-"&amp;Program!AE189&amp;"/ ","")</f>
        <v/>
      </c>
      <c r="AF188" s="9" t="str">
        <f>IF(IFERROR(SEARCH(Kişisel!$A$1,Program!AF190),FALSE),AF$2&amp;"-"&amp;Program!AF189&amp;"/ ","")</f>
        <v/>
      </c>
      <c r="AG188" s="9" t="str">
        <f>IF(IFERROR(SEARCH(Kişisel!$A$1,Program!AG190),FALSE),AG$2&amp;"-"&amp;Program!AG189&amp;"/ ","")</f>
        <v/>
      </c>
      <c r="AH188" s="9" t="str">
        <f>IF(IFERROR(SEARCH(Kişisel!$A$1,Program!AH190),FALSE),AH$2&amp;"-"&amp;Program!AH189&amp;"/ ","")</f>
        <v/>
      </c>
      <c r="AI188" s="9" t="str">
        <f>IF(IFERROR(SEARCH(Kişisel!$A$1,Program!AI190),FALSE),AI$2&amp;"-"&amp;Program!AI189&amp;"/ ","")</f>
        <v/>
      </c>
      <c r="AJ188" s="9" t="str">
        <f>IF(IFERROR(SEARCH(Kişisel!$A$1,Program!AJ190),FALSE),AJ$2&amp;"-"&amp;Program!AJ189&amp;"/ ","")</f>
        <v/>
      </c>
      <c r="AK188" s="9" t="str">
        <f>IF(IFERROR(SEARCH(Kişisel!$A$1,Program!AK190),FALSE),AK$2&amp;"-"&amp;Program!AK189&amp;"/ ","")</f>
        <v/>
      </c>
      <c r="AL188" s="9" t="str">
        <f>IF(IFERROR(SEARCH(Kişisel!$A$1,Program!AL190),FALSE),AL$2&amp;"-"&amp;Program!AL189&amp;"/ ","")</f>
        <v/>
      </c>
      <c r="AM188" s="9" t="str">
        <f>IF(IFERROR(SEARCH(Kişisel!$A$1,Program!AM190),FALSE),AM$2&amp;"-"&amp;Program!AM189&amp;"/ ","")</f>
        <v/>
      </c>
      <c r="AN188" s="9" t="str">
        <f>IF(IFERROR(SEARCH(Kişisel!$A$1,Program!AN190),FALSE),AN$2&amp;"-"&amp;Program!AN189&amp;"/ ","")</f>
        <v/>
      </c>
      <c r="AO188" s="9" t="str">
        <f>IF(IFERROR(SEARCH(Kişisel!$A$1,Program!AO190),FALSE),AO$2&amp;"-"&amp;Program!AO189&amp;"/ ","")</f>
        <v/>
      </c>
      <c r="AP188" s="9" t="str">
        <f>IF(IFERROR(SEARCH(Kişisel!$A$1,Program!AP190),FALSE),AP$2&amp;"-"&amp;Program!AP189&amp;"/ ","")</f>
        <v/>
      </c>
      <c r="AQ188" s="9" t="str">
        <f>IF(IFERROR(SEARCH(Kişisel!$A$1,Program!AQ190),FALSE),AQ$2&amp;"-"&amp;Program!AQ189&amp;"/ ","")</f>
        <v/>
      </c>
      <c r="AR188" s="9" t="str">
        <f>IF(IFERROR(SEARCH(Kişisel!$A$1,Program!AR190),FALSE),AR$2&amp;"-"&amp;Program!AR189&amp;"/ ","")</f>
        <v/>
      </c>
      <c r="AS188" s="9" t="str">
        <f>IF(IFERROR(SEARCH(Kişisel!$A$1,Program!AS190),FALSE),AS$2&amp;"-"&amp;Program!AS189&amp;"/ ","")</f>
        <v/>
      </c>
      <c r="AT188" s="9" t="str">
        <f>IF(IFERROR(SEARCH(Kişisel!$A$1,Program!AT190),FALSE),AT$2&amp;"-"&amp;Program!AT189&amp;"/ ","")</f>
        <v/>
      </c>
      <c r="AU188" s="9" t="str">
        <f>IF(IFERROR(SEARCH(Kişisel!$A$1,Program!AU190),FALSE),AU$2&amp;"-"&amp;Program!AU189&amp;"/ ","")</f>
        <v/>
      </c>
      <c r="AV188" s="9" t="str">
        <f>IF(IFERROR(SEARCH(Kişisel!$A$1,Program!AV190),FALSE),AV$2&amp;"-"&amp;Program!AV189&amp;"/ ","")</f>
        <v/>
      </c>
      <c r="AW188" s="9" t="str">
        <f>IF(IFERROR(SEARCH(Kişisel!$A$1,Program!AW190),FALSE),AW$2&amp;"-"&amp;Program!AW189&amp;"/ ","")</f>
        <v/>
      </c>
      <c r="AX188" s="9" t="str">
        <f>IF(IFERROR(SEARCH(Kişisel!$A$1,Program!AX190),FALSE),AX$2&amp;"-"&amp;Program!AX189&amp;"/ ","")</f>
        <v/>
      </c>
      <c r="AY188" s="9" t="str">
        <f>IF(IFERROR(SEARCH(Kişisel!$A$1,Program!AY190),FALSE),AY$2&amp;"-"&amp;Program!AY189&amp;"/ ","")</f>
        <v/>
      </c>
      <c r="AZ188" s="9" t="str">
        <f>IF(IFERROR(SEARCH(Kişisel!$A$1,Program!AZ190),FALSE),AZ$2&amp;"-"&amp;Program!AZ189&amp;"/ ","")</f>
        <v/>
      </c>
      <c r="BA188" s="9" t="str">
        <f>IF(IFERROR(SEARCH(Kişisel!$A$1,Program!BA190),FALSE),BA$2&amp;"-"&amp;Program!BA189&amp;"/ ","")</f>
        <v/>
      </c>
      <c r="BB188" s="9" t="str">
        <f>IF(IFERROR(SEARCH(Kişisel!$A$1,Program!BB190),FALSE),BB$2&amp;"-"&amp;Program!BB189&amp;"/ ","")</f>
        <v/>
      </c>
      <c r="BC188" s="9" t="str">
        <f>IF(IFERROR(SEARCH(Kişisel!$A$1,Program!BC190),FALSE),BC$2&amp;"-"&amp;Program!BC189&amp;"/ ","")</f>
        <v/>
      </c>
      <c r="BD188" s="9" t="str">
        <f>IF(IFERROR(SEARCH(Kişisel!$A$1,Program!BD190),FALSE),BD$2&amp;"-"&amp;Program!BD189&amp;"/ ","")</f>
        <v/>
      </c>
      <c r="BE188" s="9" t="str">
        <f>IF(IFERROR(SEARCH(Kişisel!$A$1,Program!BE190),FALSE),BE$2&amp;"-"&amp;Program!BE189&amp;"/ ","")</f>
        <v/>
      </c>
      <c r="BF188" t="str">
        <f t="shared" si="277"/>
        <v/>
      </c>
      <c r="BG188" t="str">
        <f t="shared" si="278"/>
        <v/>
      </c>
    </row>
    <row r="189" spans="1:59">
      <c r="A189" s="394"/>
      <c r="B189" s="5"/>
      <c r="C189" s="6" t="str">
        <f t="shared" si="279"/>
        <v/>
      </c>
      <c r="D189" t="str">
        <f>IF(AND(Program!D189&lt;&gt;"",OR(Kişisel!$C$1=Program!D191,AND(Program!D191="",Program!D$3=Kişisel!$C$1))),CONCATENATE(D$2,"-",Program!D189," "),"")</f>
        <v/>
      </c>
      <c r="E189" t="str">
        <f>IF(AND(Program!E189&lt;&gt;"",OR(Kişisel!$C$1=Program!E191,AND(Program!E191="",Program!E$3=Kişisel!$C$1))),CONCATENATE(E$2,"-",Program!E189," "),"")</f>
        <v/>
      </c>
      <c r="F189" t="str">
        <f>IF(AND(Program!F189&lt;&gt;"",OR(Kişisel!$C$1=Program!F191,AND(Program!F191="",Program!F$3=Kişisel!$C$1))),CONCATENATE(F$2,"-",Program!F189," "),"")</f>
        <v/>
      </c>
      <c r="G189" t="str">
        <f>IF(AND(Program!G189&lt;&gt;"",OR(Kişisel!$C$1=Program!G191,AND(Program!G191="",Program!G$3=Kişisel!$C$1))),CONCATENATE(G$2,"-",Program!G189," "),"")</f>
        <v/>
      </c>
      <c r="H189" t="str">
        <f>IF(AND(Program!H189&lt;&gt;"",OR(Kişisel!$C$1=Program!H191,AND(Program!H191="",Program!H$3=Kişisel!$C$1))),CONCATENATE(H$2,"-",Program!H189," "),"")</f>
        <v/>
      </c>
      <c r="I189" t="str">
        <f>IF(AND(Program!I189&lt;&gt;"",OR(Kişisel!$C$1=Program!I191,AND(Program!I191="",Program!I$3=Kişisel!$C$1))),CONCATENATE(I$2,"-",Program!I189," "),"")</f>
        <v/>
      </c>
      <c r="J189" t="str">
        <f>IF(AND(Program!J189&lt;&gt;"",OR(Kişisel!$C$1=Program!J191,AND(Program!J191="",Program!J$3=Kişisel!$C$1))),CONCATENATE(J$2,"-",Program!J189," "),"")</f>
        <v/>
      </c>
      <c r="K189" t="str">
        <f>IF(AND(Program!K189&lt;&gt;"",OR(Kişisel!$C$1=Program!K191,AND(Program!K191="",Program!K$3=Kişisel!$C$1))),CONCATENATE(K$2,"-",Program!K189," "),"")</f>
        <v/>
      </c>
      <c r="L189" t="str">
        <f>IF(AND(Program!L189&lt;&gt;"",OR(Kişisel!$C$1=Program!L191,AND(Program!L191="",Program!L$3=Kişisel!$C$1))),CONCATENATE(L$2,"-",Program!L189," "),"")</f>
        <v/>
      </c>
      <c r="M189" t="str">
        <f>IF(AND(Program!M189&lt;&gt;"",OR(Kişisel!$C$1=Program!M191,AND(Program!M191="",Program!M$3=Kişisel!$C$1))),CONCATENATE(M$2,"-",Program!M189," "),"")</f>
        <v/>
      </c>
      <c r="N189" t="str">
        <f>IF(AND(Program!N189&lt;&gt;"",OR(Kişisel!$C$1=Program!N191,AND(Program!N191="",Program!N$3=Kişisel!$C$1))),CONCATENATE(N$2,"-",Program!N189," "),"")</f>
        <v/>
      </c>
      <c r="O189" t="str">
        <f>IF(AND(Program!O189&lt;&gt;"",OR(Kişisel!$C$1=Program!O191,AND(Program!O191="",Program!O$3=Kişisel!$C$1))),CONCATENATE(O$2,"-",Program!O189," "),"")</f>
        <v/>
      </c>
      <c r="P189" t="str">
        <f>IF(AND(Program!P189&lt;&gt;"",OR(Kişisel!$C$1=Program!P191,AND(Program!P191="",Program!P$3=Kişisel!$C$1))),CONCATENATE(P$2,"-",Program!P189," "),"")</f>
        <v/>
      </c>
      <c r="Q189" t="str">
        <f>IF(AND(Program!Q189&lt;&gt;"",OR(Kişisel!$C$1=Program!Q191,AND(Program!Q191="",Program!Q$3=Kişisel!$C$1))),CONCATENATE(Q$2,"-",Program!Q189," "),"")</f>
        <v/>
      </c>
      <c r="R189" t="str">
        <f>IF(AND(Program!R189&lt;&gt;"",OR(Kişisel!$C$1=Program!R191,AND(Program!R191="",Program!R$3=Kişisel!$C$1))),CONCATENATE(R$2,"-",Program!R189," "),"")</f>
        <v/>
      </c>
      <c r="S189" t="str">
        <f>IF(AND(Program!S189&lt;&gt;"",OR(Kişisel!$C$1=Program!S191,AND(Program!S191="",Program!S$3=Kişisel!$C$1))),CONCATENATE(S$2,"-",Program!S189," "),"")</f>
        <v/>
      </c>
      <c r="T189" t="str">
        <f>IF(AND(Program!T189&lt;&gt;"",OR(Kişisel!$C$1=Program!T191,AND(Program!T191="",Program!T$3=Kişisel!$C$1))),CONCATENATE(T$2,"-",Program!T189," "),"")</f>
        <v/>
      </c>
      <c r="U189" t="str">
        <f>IF(AND(Program!U189&lt;&gt;"",OR(Kişisel!$C$1=Program!U191,AND(Program!U191="",Program!U$3=Kişisel!$C$1))),CONCATENATE(U$2,"-",Program!U189," "),"")</f>
        <v/>
      </c>
      <c r="V189" t="str">
        <f>IF(AND(Program!V189&lt;&gt;"",OR(Kişisel!$C$1=Program!V191,AND(Program!V191="",Program!V$3=Kişisel!$C$1))),CONCATENATE(V$2,"-",Program!V189," "),"")</f>
        <v/>
      </c>
      <c r="W189" t="str">
        <f>IF(AND(Program!W189&lt;&gt;"",OR(Kişisel!$C$1=Program!W191,AND(Program!W191="",Program!W$3=Kişisel!$C$1))),CONCATENATE(W$2,"-",Program!W189," "),"")</f>
        <v/>
      </c>
      <c r="X189" t="str">
        <f>IF(AND(Program!X189&lt;&gt;"",OR(Kişisel!$C$1=Program!X191,AND(Program!X191="",Program!X$3=Kişisel!$C$1))),CONCATENATE(X$2,"-",Program!X189," "),"")</f>
        <v/>
      </c>
      <c r="Y189" t="str">
        <f>IF(AND(Program!Y189&lt;&gt;"",OR(Kişisel!$C$1=Program!Y191,AND(Program!Y191="",Program!Y$3=Kişisel!$C$1))),CONCATENATE(Y$2,"-",Program!Y189," "),"")</f>
        <v/>
      </c>
      <c r="Z189" t="str">
        <f>IF(AND(Program!Z189&lt;&gt;"",OR(Kişisel!$C$1=Program!Z191,AND(Program!Z191="",Program!Z$3=Kişisel!$C$1))),CONCATENATE(Z$2,"-",Program!Z189," "),"")</f>
        <v/>
      </c>
      <c r="AA189" t="str">
        <f>IF(AND(Program!AA189&lt;&gt;"",OR(Kişisel!$C$1=Program!AA191,AND(Program!AA191="",Program!AA$3=Kişisel!$C$1))),CONCATENATE(AA$2,"-",Program!AA189," "),"")</f>
        <v/>
      </c>
      <c r="AB189" t="str">
        <f>IF(AND(Program!AB189&lt;&gt;"",OR(Kişisel!$C$1=Program!AB191,AND(Program!AB191="",Program!AB$3=Kişisel!$C$1))),CONCATENATE(AB$2,"-",Program!AB189," "),"")</f>
        <v/>
      </c>
      <c r="AC189" t="str">
        <f>IF(AND(Program!AC189&lt;&gt;"",OR(Kişisel!$C$1=Program!AC191,AND(Program!AC191="",Program!AC$3=Kişisel!$C$1))),CONCATENATE(AC$2,"-",Program!AC189," "),"")</f>
        <v/>
      </c>
      <c r="AD189" t="str">
        <f>IF(AND(Program!AD189&lt;&gt;"",OR(Kişisel!$C$1=Program!AD191,AND(Program!AD191="",Program!AD$3=Kişisel!$C$1))),CONCATENATE(AD$2,"-",Program!AD189," "),"")</f>
        <v/>
      </c>
      <c r="AE189" t="str">
        <f>IF(AND(Program!AE189&lt;&gt;"",OR(Kişisel!$C$1=Program!AE191,AND(Program!AE191="",Program!AE$3=Kişisel!$C$1))),CONCATENATE(AE$2,"-",Program!AE189," "),"")</f>
        <v/>
      </c>
      <c r="AF189" t="str">
        <f>IF(AND(Program!AF189&lt;&gt;"",OR(Kişisel!$C$1=Program!AF191,AND(Program!AF191="",Program!AF$3=Kişisel!$C$1))),CONCATENATE(AF$2,"-",Program!AF189," "),"")</f>
        <v/>
      </c>
      <c r="AG189" t="str">
        <f>IF(AND(Program!AG189&lt;&gt;"",OR(Kişisel!$C$1=Program!AG191,AND(Program!AG191="",Program!AG$3=Kişisel!$C$1))),CONCATENATE(AG$2,"-",Program!AG189," "),"")</f>
        <v/>
      </c>
      <c r="AH189" t="str">
        <f>IF(AND(Program!AH189&lt;&gt;"",OR(Kişisel!$C$1=Program!AH191,AND(Program!AH191="",Program!AH$3=Kişisel!$C$1))),CONCATENATE(AH$2,"-",Program!AH189," "),"")</f>
        <v/>
      </c>
      <c r="AI189" t="str">
        <f>IF(AND(Program!AI189&lt;&gt;"",OR(Kişisel!$C$1=Program!AI191,AND(Program!AI191="",Program!AI$3=Kişisel!$C$1))),CONCATENATE(AI$2,"-",Program!AI189," "),"")</f>
        <v/>
      </c>
      <c r="AJ189" t="str">
        <f>IF(AND(Program!AJ189&lt;&gt;"",OR(Kişisel!$C$1=Program!AJ191,AND(Program!AJ191="",Program!AJ$3=Kişisel!$C$1))),CONCATENATE(AJ$2,"-",Program!AJ189," "),"")</f>
        <v/>
      </c>
      <c r="AK189" t="str">
        <f>IF(AND(Program!AK189&lt;&gt;"",OR(Kişisel!$C$1=Program!AK191,AND(Program!AK191="",Program!AK$3=Kişisel!$C$1))),CONCATENATE(AK$2,"-",Program!AK189," "),"")</f>
        <v/>
      </c>
      <c r="AL189" t="str">
        <f>IF(AND(Program!AL189&lt;&gt;"",OR(Kişisel!$C$1=Program!AL191,AND(Program!AL191="",Program!AL$3=Kişisel!$C$1))),CONCATENATE(AL$2,"-",Program!AL189," "),"")</f>
        <v/>
      </c>
      <c r="AM189" t="str">
        <f>IF(AND(Program!AM189&lt;&gt;"",OR(Kişisel!$C$1=Program!AM191,AND(Program!AM191="",Program!AM$3=Kişisel!$C$1))),CONCATENATE(AM$2,"-",Program!AM189," "),"")</f>
        <v/>
      </c>
      <c r="AN189" t="str">
        <f>IF(AND(Program!AN189&lt;&gt;"",OR(Kişisel!$C$1=Program!AN191,AND(Program!AN191="",Program!AN$3=Kişisel!$C$1))),CONCATENATE(AN$2,"-",Program!AN189," "),"")</f>
        <v/>
      </c>
      <c r="AO189" t="str">
        <f>IF(AND(Program!AO189&lt;&gt;"",OR(Kişisel!$C$1=Program!AO191,AND(Program!AO191="",Program!AO$3=Kişisel!$C$1))),CONCATENATE(AO$2,"-",Program!AO189," "),"")</f>
        <v/>
      </c>
      <c r="AP189" t="str">
        <f>IF(AND(Program!AP189&lt;&gt;"",OR(Kişisel!$C$1=Program!AP191,AND(Program!AP191="",Program!AP$3=Kişisel!$C$1))),CONCATENATE(AP$2,"-",Program!AP189," "),"")</f>
        <v/>
      </c>
      <c r="AQ189" t="str">
        <f>IF(AND(Program!AQ189&lt;&gt;"",OR(Kişisel!$C$1=Program!AQ191,AND(Program!AQ191="",Program!AQ$3=Kişisel!$C$1))),CONCATENATE(AQ$2,"-",Program!AQ189," "),"")</f>
        <v/>
      </c>
      <c r="AR189" t="str">
        <f>IF(AND(Program!AR189&lt;&gt;"",OR(Kişisel!$C$1=Program!AR191,AND(Program!AR191="",Program!AR$3=Kişisel!$C$1))),CONCATENATE(AR$2,"-",Program!AR189," "),"")</f>
        <v/>
      </c>
      <c r="AS189" t="str">
        <f>IF(AND(Program!AS189&lt;&gt;"",OR(Kişisel!$C$1=Program!AS191,AND(Program!AS191="",Program!AS$3=Kişisel!$C$1))),CONCATENATE(AS$2,"-",Program!AS189," "),"")</f>
        <v/>
      </c>
      <c r="AT189" t="str">
        <f>IF(AND(Program!AT189&lt;&gt;"",OR(Kişisel!$C$1=Program!AT191,AND(Program!AT191="",Program!AT$3=Kişisel!$C$1))),CONCATENATE(AT$2,"-",Program!AT189," "),"")</f>
        <v/>
      </c>
      <c r="AU189" t="str">
        <f>IF(AND(Program!AU189&lt;&gt;"",OR(Kişisel!$C$1=Program!AU191,AND(Program!AU191="",Program!AU$3=Kişisel!$C$1))),CONCATENATE(AU$2,"-",Program!AU189," "),"")</f>
        <v/>
      </c>
      <c r="AV189" t="str">
        <f>IF(AND(Program!AV189&lt;&gt;"",OR(Kişisel!$C$1=Program!AV191,AND(Program!AV191="",Program!AV$3=Kişisel!$C$1))),CONCATENATE(AV$2,"-",Program!AV189," "),"")</f>
        <v/>
      </c>
      <c r="AW189" t="str">
        <f>IF(AND(Program!AW189&lt;&gt;"",OR(Kişisel!$C$1=Program!AW191,AND(Program!AW191="",Program!AW$3=Kişisel!$C$1))),CONCATENATE(AW$2,"-",Program!AW189," "),"")</f>
        <v/>
      </c>
      <c r="AX189" t="str">
        <f>IF(AND(Program!AX189&lt;&gt;"",OR(Kişisel!$C$1=Program!AX191,AND(Program!AX191="",Program!AX$3=Kişisel!$C$1))),CONCATENATE(AX$2,"-",Program!AX189," "),"")</f>
        <v/>
      </c>
      <c r="AY189" t="str">
        <f>IF(AND(Program!AY189&lt;&gt;"",OR(Kişisel!$C$1=Program!AY191,AND(Program!AY191="",Program!AY$3=Kişisel!$C$1))),CONCATENATE(AY$2,"-",Program!AY189," "),"")</f>
        <v/>
      </c>
      <c r="AZ189" t="str">
        <f>IF(AND(Program!AZ189&lt;&gt;"",OR(Kişisel!$C$1=Program!AZ191,AND(Program!AZ191="",Program!AZ$3=Kişisel!$C$1))),CONCATENATE(AZ$2,"-",Program!AZ189," "),"")</f>
        <v/>
      </c>
      <c r="BA189" t="str">
        <f>IF(AND(Program!BA189&lt;&gt;"",OR(Kişisel!$C$1=Program!BA191,AND(Program!BA191="",Program!BA$3=Kişisel!$C$1))),CONCATENATE(BA$2,"-",Program!BA189," "),"")</f>
        <v/>
      </c>
      <c r="BB189" t="str">
        <f>IF(AND(Program!BB189&lt;&gt;"",OR(Kişisel!$C$1=Program!BB191,AND(Program!BB191="",Program!BB$3=Kişisel!$C$1))),CONCATENATE(BB$2,"-",Program!BB189," "),"")</f>
        <v/>
      </c>
      <c r="BC189" t="str">
        <f>IF(AND(Program!BC189&lt;&gt;"",OR(Kişisel!$C$1=Program!BC191,AND(Program!BC191="",Program!BC$3=Kişisel!$C$1))),CONCATENATE(BC$2,"-",Program!BC189," "),"")</f>
        <v/>
      </c>
      <c r="BD189" t="str">
        <f>IF(AND(Program!BD189&lt;&gt;"",OR(Kişisel!$C$1=Program!BD191,AND(Program!BD191="",Program!BD$3=Kişisel!$C$1))),CONCATENATE(BD$2,"-",Program!BD189," "),"")</f>
        <v/>
      </c>
      <c r="BE189" t="str">
        <f>IF(AND(Program!BE189&lt;&gt;"",OR(Kişisel!$C$1=Program!BE191,AND(Program!BE191="",Program!BE$3=Kişisel!$C$1))),CONCATENATE(BE$2,"-",Program!BE189," "),"")</f>
        <v/>
      </c>
      <c r="BF189" t="str">
        <f t="shared" ref="BF189" si="280">CONCATENATE(D189,E189,F189,G189,H189,I189,J189,K189,L189,M189,N189,O189,P189,Q189,R189,S189,T189,U189,V189,W189,X189,Y189,Z189,AA189,AB189,AC189,AD189,AE189,AF189,AG189,AH189,AI189,AJ189,AK189,AL189,AM189,AN189,AO189,AP189,AQ189,)</f>
        <v/>
      </c>
      <c r="BG189" t="str">
        <f t="shared" ref="BG189" si="281">CONCATENATE(AR189,AS189,AT189,AU189,AV189,AW189,AX189,AY189,AZ189,BA189,BB189,BC189,BD189,BE189,)</f>
        <v/>
      </c>
    </row>
    <row r="190" spans="1:59">
      <c r="A190" s="394"/>
      <c r="B190" s="5"/>
      <c r="D190" s="29" t="str">
        <f>IF(D188&lt;&gt;"",IF(Program!D191&lt;&gt;"","("&amp;Program!D191&amp;")","("&amp;Program!D$3&amp;")"),"")</f>
        <v/>
      </c>
      <c r="E190" s="29" t="str">
        <f>IF(E188&lt;&gt;"",IF(Program!E191&lt;&gt;"","("&amp;Program!E191&amp;")","("&amp;Program!E$3&amp;")"),"")</f>
        <v/>
      </c>
      <c r="F190" s="29" t="str">
        <f>IF(F188&lt;&gt;"",IF(Program!F191&lt;&gt;"","("&amp;Program!F191&amp;")","("&amp;Program!F$3&amp;")"),"")</f>
        <v/>
      </c>
      <c r="G190" s="29" t="str">
        <f>IF(G188&lt;&gt;"",IF(Program!G191&lt;&gt;"","("&amp;Program!G191&amp;")","("&amp;Program!G$3&amp;")"),"")</f>
        <v/>
      </c>
      <c r="H190" s="29" t="str">
        <f>IF(H188&lt;&gt;"",IF(Program!H191&lt;&gt;"","("&amp;Program!H191&amp;")","("&amp;Program!H$3&amp;")"),"")</f>
        <v/>
      </c>
      <c r="I190" s="29" t="str">
        <f>IF(I188&lt;&gt;"",IF(Program!I191&lt;&gt;"","("&amp;Program!I191&amp;")","("&amp;Program!I$3&amp;")"),"")</f>
        <v/>
      </c>
      <c r="J190" s="29" t="str">
        <f>IF(J188&lt;&gt;"",IF(Program!J191&lt;&gt;"","("&amp;Program!J191&amp;")","("&amp;Program!J$3&amp;")"),"")</f>
        <v/>
      </c>
      <c r="K190" s="29" t="str">
        <f>IF(K188&lt;&gt;"",IF(Program!K191&lt;&gt;"","("&amp;Program!K191&amp;")","("&amp;Program!K$3&amp;")"),"")</f>
        <v/>
      </c>
      <c r="L190" s="29" t="str">
        <f>IF(L188&lt;&gt;"",IF(Program!L191&lt;&gt;"","("&amp;Program!L191&amp;")","("&amp;Program!L$3&amp;")"),"")</f>
        <v/>
      </c>
      <c r="M190" s="29" t="str">
        <f>IF(M188&lt;&gt;"",IF(Program!M191&lt;&gt;"","("&amp;Program!M191&amp;")","("&amp;Program!M$3&amp;")"),"")</f>
        <v/>
      </c>
      <c r="N190" s="29" t="str">
        <f>IF(N188&lt;&gt;"",IF(Program!N191&lt;&gt;"","("&amp;Program!N191&amp;")","("&amp;Program!N$3&amp;")"),"")</f>
        <v/>
      </c>
      <c r="O190" s="29" t="str">
        <f>IF(O188&lt;&gt;"",IF(Program!O191&lt;&gt;"","("&amp;Program!O191&amp;")","("&amp;Program!O$3&amp;")"),"")</f>
        <v/>
      </c>
      <c r="P190" s="29" t="str">
        <f>IF(P188&lt;&gt;"",IF(Program!P191&lt;&gt;"","("&amp;Program!P191&amp;")","("&amp;Program!P$3&amp;")"),"")</f>
        <v/>
      </c>
      <c r="Q190" s="29" t="str">
        <f>IF(Q188&lt;&gt;"",IF(Program!Q191&lt;&gt;"","("&amp;Program!Q191&amp;")","("&amp;Program!Q$3&amp;")"),"")</f>
        <v/>
      </c>
      <c r="R190" s="29" t="str">
        <f>IF(R188&lt;&gt;"",IF(Program!R191&lt;&gt;"","("&amp;Program!R191&amp;")","("&amp;Program!R$3&amp;")"),"")</f>
        <v/>
      </c>
      <c r="S190" s="29" t="str">
        <f>IF(S188&lt;&gt;"",IF(Program!S191&lt;&gt;"","("&amp;Program!S191&amp;")","("&amp;Program!S$3&amp;")"),"")</f>
        <v/>
      </c>
      <c r="T190" s="29" t="str">
        <f>IF(T188&lt;&gt;"",IF(Program!T191&lt;&gt;"","("&amp;Program!T191&amp;")","("&amp;Program!T$3&amp;")"),"")</f>
        <v/>
      </c>
      <c r="U190" s="29" t="str">
        <f>IF(U188&lt;&gt;"",IF(Program!U191&lt;&gt;"","("&amp;Program!U191&amp;")","("&amp;Program!U$3&amp;")"),"")</f>
        <v/>
      </c>
      <c r="V190" s="29" t="str">
        <f>IF(V188&lt;&gt;"",IF(Program!V191&lt;&gt;"","("&amp;Program!V191&amp;")","("&amp;Program!V$3&amp;")"),"")</f>
        <v/>
      </c>
      <c r="W190" s="29" t="str">
        <f>IF(W188&lt;&gt;"",IF(Program!W191&lt;&gt;"","("&amp;Program!W191&amp;")","("&amp;Program!W$3&amp;")"),"")</f>
        <v/>
      </c>
      <c r="X190" s="29" t="str">
        <f>IF(X188&lt;&gt;"",IF(Program!X191&lt;&gt;"","("&amp;Program!X191&amp;")","("&amp;Program!X$3&amp;")"),"")</f>
        <v/>
      </c>
      <c r="Y190" s="29" t="str">
        <f>IF(Y188&lt;&gt;"",IF(Program!Y191&lt;&gt;"","("&amp;Program!Y191&amp;")","("&amp;Program!Y$3&amp;")"),"")</f>
        <v/>
      </c>
      <c r="Z190" s="29" t="str">
        <f>IF(Z188&lt;&gt;"",IF(Program!Z191&lt;&gt;"","("&amp;Program!Z191&amp;")","("&amp;Program!Z$3&amp;")"),"")</f>
        <v/>
      </c>
      <c r="AA190" s="29" t="str">
        <f>IF(AA188&lt;&gt;"",IF(Program!AA191&lt;&gt;"","("&amp;Program!AA191&amp;")","("&amp;Program!AA$3&amp;")"),"")</f>
        <v/>
      </c>
      <c r="AB190" s="29" t="str">
        <f>IF(AB188&lt;&gt;"",IF(Program!AB191&lt;&gt;"","("&amp;Program!AB191&amp;")","("&amp;Program!AB$3&amp;")"),"")</f>
        <v/>
      </c>
      <c r="AC190" s="29" t="str">
        <f>IF(AC188&lt;&gt;"",IF(Program!AC191&lt;&gt;"","("&amp;Program!AC191&amp;")","("&amp;Program!AC$3&amp;")"),"")</f>
        <v/>
      </c>
      <c r="AD190" s="29" t="str">
        <f>IF(AD188&lt;&gt;"",IF(Program!AD191&lt;&gt;"","("&amp;Program!AD191&amp;")","("&amp;Program!AD$3&amp;")"),"")</f>
        <v/>
      </c>
      <c r="AE190" s="29" t="str">
        <f>IF(AE188&lt;&gt;"",IF(Program!AE191&lt;&gt;"","("&amp;Program!AE191&amp;")","("&amp;Program!AE$3&amp;")"),"")</f>
        <v/>
      </c>
      <c r="AF190" s="29" t="str">
        <f>IF(AF188&lt;&gt;"",IF(Program!AF191&lt;&gt;"","("&amp;Program!AF191&amp;")","("&amp;Program!AF$3&amp;")"),"")</f>
        <v/>
      </c>
      <c r="AG190" s="29" t="str">
        <f>IF(AG188&lt;&gt;"",IF(Program!AG191&lt;&gt;"","("&amp;Program!AG191&amp;")","("&amp;Program!AG$3&amp;")"),"")</f>
        <v/>
      </c>
      <c r="AH190" s="29" t="str">
        <f>IF(AH188&lt;&gt;"",IF(Program!AH191&lt;&gt;"","("&amp;Program!AH191&amp;")","("&amp;Program!AH$3&amp;")"),"")</f>
        <v/>
      </c>
      <c r="AI190" s="29" t="str">
        <f>IF(AI188&lt;&gt;"",IF(Program!AI191&lt;&gt;"","("&amp;Program!AI191&amp;")","("&amp;Program!AI$3&amp;")"),"")</f>
        <v/>
      </c>
      <c r="AJ190" s="29" t="str">
        <f>IF(AJ188&lt;&gt;"",IF(Program!AJ191&lt;&gt;"","("&amp;Program!AJ191&amp;")","("&amp;Program!AJ$3&amp;")"),"")</f>
        <v/>
      </c>
      <c r="AK190" s="29" t="str">
        <f>IF(AK188&lt;&gt;"",IF(Program!AK191&lt;&gt;"","("&amp;Program!AK191&amp;")","("&amp;Program!AK$3&amp;")"),"")</f>
        <v/>
      </c>
      <c r="AL190" s="29" t="str">
        <f>IF(AL188&lt;&gt;"",IF(Program!AL191&lt;&gt;"","("&amp;Program!AL191&amp;")","("&amp;Program!AL$3&amp;")"),"")</f>
        <v/>
      </c>
      <c r="AM190" s="29" t="str">
        <f>IF(AM188&lt;&gt;"",IF(Program!AM191&lt;&gt;"","("&amp;Program!AM191&amp;")","("&amp;Program!AM$3&amp;")"),"")</f>
        <v/>
      </c>
      <c r="AN190" s="29" t="str">
        <f>IF(AN188&lt;&gt;"",IF(Program!AN191&lt;&gt;"","("&amp;Program!AN191&amp;")","("&amp;Program!AN$3&amp;")"),"")</f>
        <v/>
      </c>
      <c r="AO190" s="29" t="str">
        <f>IF(AO188&lt;&gt;"",IF(Program!AO191&lt;&gt;"","("&amp;Program!AO191&amp;")","("&amp;Program!AO$3&amp;")"),"")</f>
        <v/>
      </c>
      <c r="AP190" s="29" t="str">
        <f>IF(AP188&lt;&gt;"",IF(Program!AP191&lt;&gt;"","("&amp;Program!AP191&amp;")","("&amp;Program!AP$3&amp;")"),"")</f>
        <v/>
      </c>
      <c r="AQ190" s="29" t="str">
        <f>IF(AQ188&lt;&gt;"",IF(Program!AQ191&lt;&gt;"","("&amp;Program!AQ191&amp;")","("&amp;Program!AQ$3&amp;")"),"")</f>
        <v/>
      </c>
      <c r="AR190" s="29" t="str">
        <f>IF(AR188&lt;&gt;"",IF(Program!AR191&lt;&gt;"","("&amp;Program!AR191&amp;")","("&amp;Program!AR$3&amp;")"),"")</f>
        <v/>
      </c>
      <c r="AS190" s="29" t="str">
        <f>IF(AS188&lt;&gt;"",IF(Program!AS191&lt;&gt;"","("&amp;Program!AS191&amp;")","("&amp;Program!AS$3&amp;")"),"")</f>
        <v/>
      </c>
      <c r="AT190" s="29" t="str">
        <f>IF(AT188&lt;&gt;"",IF(Program!AT191&lt;&gt;"","("&amp;Program!AT191&amp;")","("&amp;Program!AT$3&amp;")"),"")</f>
        <v/>
      </c>
      <c r="AU190" s="29" t="str">
        <f>IF(AU188&lt;&gt;"",IF(Program!AU191&lt;&gt;"","("&amp;Program!AU191&amp;")","("&amp;Program!AU$3&amp;")"),"")</f>
        <v/>
      </c>
      <c r="AV190" s="29" t="str">
        <f>IF(AV188&lt;&gt;"",IF(Program!AV191&lt;&gt;"","("&amp;Program!AV191&amp;")","("&amp;Program!AV$3&amp;")"),"")</f>
        <v/>
      </c>
      <c r="AW190" s="29" t="str">
        <f>IF(AW188&lt;&gt;"",IF(Program!AW191&lt;&gt;"","("&amp;Program!AW191&amp;")","("&amp;Program!AW$3&amp;")"),"")</f>
        <v/>
      </c>
      <c r="AX190" s="29" t="str">
        <f>IF(AX188&lt;&gt;"",IF(Program!AX191&lt;&gt;"","("&amp;Program!AX191&amp;")","("&amp;Program!AX$3&amp;")"),"")</f>
        <v/>
      </c>
      <c r="AY190" s="29" t="str">
        <f>IF(AY188&lt;&gt;"",IF(Program!AY191&lt;&gt;"","("&amp;Program!AY191&amp;")","("&amp;Program!AY$3&amp;")"),"")</f>
        <v/>
      </c>
      <c r="AZ190" s="29" t="str">
        <f>IF(AZ188&lt;&gt;"",IF(Program!AZ191&lt;&gt;"","("&amp;Program!AZ191&amp;")","("&amp;Program!AZ$3&amp;")"),"")</f>
        <v/>
      </c>
      <c r="BA190" s="29" t="str">
        <f>IF(BA188&lt;&gt;"",IF(Program!BA191&lt;&gt;"","("&amp;Program!BA191&amp;")","("&amp;Program!BA$3&amp;")"),"")</f>
        <v/>
      </c>
      <c r="BB190" s="29" t="str">
        <f>IF(BB188&lt;&gt;"",IF(Program!BB191&lt;&gt;"","("&amp;Program!BB191&amp;")","("&amp;Program!BB$3&amp;")"),"")</f>
        <v/>
      </c>
      <c r="BC190" s="29" t="str">
        <f>IF(BC188&lt;&gt;"",IF(Program!BC191&lt;&gt;"","("&amp;Program!BC191&amp;")","("&amp;Program!BC$3&amp;")"),"")</f>
        <v/>
      </c>
      <c r="BD190" s="29" t="str">
        <f>IF(BD188&lt;&gt;"",IF(Program!BD191&lt;&gt;"","("&amp;Program!BD191&amp;")","("&amp;Program!BD$3&amp;")"),"")</f>
        <v/>
      </c>
      <c r="BE190" s="29" t="str">
        <f>IF(BE188&lt;&gt;"",IF(Program!BE191&lt;&gt;"","("&amp;Program!BE191&amp;")","("&amp;Program!BE$3&amp;")"),"")</f>
        <v/>
      </c>
      <c r="BG190" t="str">
        <f t="shared" ref="BG190:BG191" si="282">CONCATENATE(AR190,AR192,AS190,AS192,AT190,AT192,AU190,AU192,AV190,AV192,AW190,AW192,AX190,AX192,AY190,AY192,AZ190,AZ192,BA190,BA192,BB190,BB192,BC190,BC192,BD190,BD192,BE190,BE192)</f>
        <v/>
      </c>
    </row>
    <row r="191" spans="1:59">
      <c r="A191" s="394"/>
      <c r="B191" s="5">
        <v>0.58333333333333304</v>
      </c>
      <c r="C191" s="6" t="str">
        <f t="shared" si="215"/>
        <v/>
      </c>
      <c r="D191" s="9" t="str">
        <f>IF(IFERROR(SEARCH(Kişisel!$A$1,Program!D193),FALSE),D$2&amp;"-"&amp;Program!D192&amp;"/ ","")</f>
        <v/>
      </c>
      <c r="E191" s="9" t="str">
        <f>IF(IFERROR(SEARCH(Kişisel!$A$1,Program!E193),FALSE),E$2&amp;"-"&amp;Program!E192&amp;"/ ","")</f>
        <v/>
      </c>
      <c r="F191" s="9" t="str">
        <f>IF(IFERROR(SEARCH(Kişisel!$A$1,Program!F193),FALSE),F$2&amp;"-"&amp;Program!F192&amp;"/ ","")</f>
        <v/>
      </c>
      <c r="G191" s="9" t="str">
        <f>IF(IFERROR(SEARCH(Kişisel!$A$1,Program!G193),FALSE),G$2&amp;"-"&amp;Program!G192&amp;"/ ","")</f>
        <v/>
      </c>
      <c r="H191" s="9" t="str">
        <f>IF(IFERROR(SEARCH(Kişisel!$A$1,Program!H193),FALSE),H$2&amp;"-"&amp;Program!H192&amp;"/ ","")</f>
        <v/>
      </c>
      <c r="I191" s="9" t="str">
        <f>IF(IFERROR(SEARCH(Kişisel!$A$1,Program!I193),FALSE),I$2&amp;"-"&amp;Program!I192&amp;"/ ","")</f>
        <v/>
      </c>
      <c r="J191" s="9" t="str">
        <f>IF(IFERROR(SEARCH(Kişisel!$A$1,Program!J193),FALSE),J$2&amp;"-"&amp;Program!J192&amp;"/ ","")</f>
        <v/>
      </c>
      <c r="K191" s="9" t="str">
        <f>IF(IFERROR(SEARCH(Kişisel!$A$1,Program!K193),FALSE),K$2&amp;"-"&amp;Program!K192&amp;"/ ","")</f>
        <v/>
      </c>
      <c r="L191" s="9" t="str">
        <f>IF(IFERROR(SEARCH(Kişisel!$A$1,Program!L193),FALSE),L$2&amp;"-"&amp;Program!L192&amp;"/ ","")</f>
        <v/>
      </c>
      <c r="M191" s="9" t="str">
        <f>IF(IFERROR(SEARCH(Kişisel!$A$1,Program!M193),FALSE),M$2&amp;"-"&amp;Program!M192&amp;"/ ","")</f>
        <v/>
      </c>
      <c r="N191" s="9" t="str">
        <f>IF(IFERROR(SEARCH(Kişisel!$A$1,Program!N193),FALSE),N$2&amp;"-"&amp;Program!N192&amp;"/ ","")</f>
        <v/>
      </c>
      <c r="O191" s="9" t="str">
        <f>IF(IFERROR(SEARCH(Kişisel!$A$1,Program!O193),FALSE),O$2&amp;"-"&amp;Program!O192&amp;"/ ","")</f>
        <v/>
      </c>
      <c r="P191" s="9" t="str">
        <f>IF(IFERROR(SEARCH(Kişisel!$A$1,Program!P193),FALSE),P$2&amp;"-"&amp;Program!P192&amp;"/ ","")</f>
        <v/>
      </c>
      <c r="Q191" s="9" t="str">
        <f>IF(IFERROR(SEARCH(Kişisel!$A$1,Program!Q193),FALSE),Q$2&amp;"-"&amp;Program!Q192&amp;"/ ","")</f>
        <v/>
      </c>
      <c r="R191" s="9" t="str">
        <f>IF(IFERROR(SEARCH(Kişisel!$A$1,Program!R193),FALSE),R$2&amp;"-"&amp;Program!R192&amp;"/ ","")</f>
        <v/>
      </c>
      <c r="S191" s="9" t="str">
        <f>IF(IFERROR(SEARCH(Kişisel!$A$1,Program!S193),FALSE),S$2&amp;"-"&amp;Program!S192&amp;"/ ","")</f>
        <v/>
      </c>
      <c r="T191" s="9" t="str">
        <f>IF(IFERROR(SEARCH(Kişisel!$A$1,Program!T193),FALSE),T$2&amp;"-"&amp;Program!T192&amp;"/ ","")</f>
        <v/>
      </c>
      <c r="U191" s="9" t="str">
        <f>IF(IFERROR(SEARCH(Kişisel!$A$1,Program!U193),FALSE),U$2&amp;"-"&amp;Program!U192&amp;"/ ","")</f>
        <v/>
      </c>
      <c r="V191" s="9" t="str">
        <f>IF(IFERROR(SEARCH(Kişisel!$A$1,Program!V193),FALSE),V$2&amp;"-"&amp;Program!V192&amp;"/ ","")</f>
        <v/>
      </c>
      <c r="W191" s="9" t="str">
        <f>IF(IFERROR(SEARCH(Kişisel!$A$1,Program!W193),FALSE),W$2&amp;"-"&amp;Program!W192&amp;"/ ","")</f>
        <v/>
      </c>
      <c r="X191" s="9" t="str">
        <f>IF(IFERROR(SEARCH(Kişisel!$A$1,Program!X193),FALSE),X$2&amp;"-"&amp;Program!X192&amp;"/ ","")</f>
        <v/>
      </c>
      <c r="Y191" s="9" t="str">
        <f>IF(IFERROR(SEARCH(Kişisel!$A$1,Program!Y193),FALSE),Y$2&amp;"-"&amp;Program!Y192&amp;"/ ","")</f>
        <v/>
      </c>
      <c r="Z191" s="9" t="str">
        <f>IF(IFERROR(SEARCH(Kişisel!$A$1,Program!Z193),FALSE),Z$2&amp;"-"&amp;Program!Z192&amp;"/ ","")</f>
        <v/>
      </c>
      <c r="AA191" s="9" t="str">
        <f>IF(IFERROR(SEARCH(Kişisel!$A$1,Program!AA193),FALSE),AA$2&amp;"-"&amp;Program!AA192&amp;"/ ","")</f>
        <v/>
      </c>
      <c r="AB191" s="9" t="str">
        <f>IF(IFERROR(SEARCH(Kişisel!$A$1,Program!AB193),FALSE),AB$2&amp;"-"&amp;Program!AB192&amp;"/ ","")</f>
        <v/>
      </c>
      <c r="AC191" s="9" t="str">
        <f>IF(IFERROR(SEARCH(Kişisel!$A$1,Program!AC193),FALSE),AC$2&amp;"-"&amp;Program!AC192&amp;"/ ","")</f>
        <v/>
      </c>
      <c r="AD191" s="9" t="str">
        <f>IF(IFERROR(SEARCH(Kişisel!$A$1,Program!AD193),FALSE),AD$2&amp;"-"&amp;Program!AD192&amp;"/ ","")</f>
        <v/>
      </c>
      <c r="AE191" s="9" t="str">
        <f>IF(IFERROR(SEARCH(Kişisel!$A$1,Program!AE193),FALSE),AE$2&amp;"-"&amp;Program!AE192&amp;"/ ","")</f>
        <v/>
      </c>
      <c r="AF191" s="9" t="str">
        <f>IF(IFERROR(SEARCH(Kişisel!$A$1,Program!AF193),FALSE),AF$2&amp;"-"&amp;Program!AF192&amp;"/ ","")</f>
        <v/>
      </c>
      <c r="AG191" s="9" t="str">
        <f>IF(IFERROR(SEARCH(Kişisel!$A$1,Program!AG193),FALSE),AG$2&amp;"-"&amp;Program!AG192&amp;"/ ","")</f>
        <v/>
      </c>
      <c r="AH191" s="9" t="str">
        <f>IF(IFERROR(SEARCH(Kişisel!$A$1,Program!AH193),FALSE),AH$2&amp;"-"&amp;Program!AH192&amp;"/ ","")</f>
        <v/>
      </c>
      <c r="AI191" s="9" t="str">
        <f>IF(IFERROR(SEARCH(Kişisel!$A$1,Program!AI193),FALSE),AI$2&amp;"-"&amp;Program!AI192&amp;"/ ","")</f>
        <v/>
      </c>
      <c r="AJ191" s="9" t="str">
        <f>IF(IFERROR(SEARCH(Kişisel!$A$1,Program!AJ193),FALSE),AJ$2&amp;"-"&amp;Program!AJ192&amp;"/ ","")</f>
        <v/>
      </c>
      <c r="AK191" s="9" t="str">
        <f>IF(IFERROR(SEARCH(Kişisel!$A$1,Program!AK193),FALSE),AK$2&amp;"-"&amp;Program!AK192&amp;"/ ","")</f>
        <v/>
      </c>
      <c r="AL191" s="9" t="str">
        <f>IF(IFERROR(SEARCH(Kişisel!$A$1,Program!AL193),FALSE),AL$2&amp;"-"&amp;Program!AL192&amp;"/ ","")</f>
        <v/>
      </c>
      <c r="AM191" s="9" t="str">
        <f>IF(IFERROR(SEARCH(Kişisel!$A$1,Program!AM193),FALSE),AM$2&amp;"-"&amp;Program!AM192&amp;"/ ","")</f>
        <v/>
      </c>
      <c r="AN191" s="9" t="str">
        <f>IF(IFERROR(SEARCH(Kişisel!$A$1,Program!AN193),FALSE),AN$2&amp;"-"&amp;Program!AN192&amp;"/ ","")</f>
        <v/>
      </c>
      <c r="AO191" s="9" t="str">
        <f>IF(IFERROR(SEARCH(Kişisel!$A$1,Program!AO193),FALSE),AO$2&amp;"-"&amp;Program!AO192&amp;"/ ","")</f>
        <v/>
      </c>
      <c r="AP191" s="9" t="str">
        <f>IF(IFERROR(SEARCH(Kişisel!$A$1,Program!AP193),FALSE),AP$2&amp;"-"&amp;Program!AP192&amp;"/ ","")</f>
        <v/>
      </c>
      <c r="AQ191" s="9" t="str">
        <f>IF(IFERROR(SEARCH(Kişisel!$A$1,Program!AQ193),FALSE),AQ$2&amp;"-"&amp;Program!AQ192&amp;"/ ","")</f>
        <v/>
      </c>
      <c r="AR191" s="9" t="str">
        <f>IF(IFERROR(SEARCH(Kişisel!$A$1,Program!AR193),FALSE),AR$2&amp;"-"&amp;Program!AR192&amp;"/ ","")</f>
        <v/>
      </c>
      <c r="AS191" s="9" t="str">
        <f>IF(IFERROR(SEARCH(Kişisel!$A$1,Program!AS193),FALSE),AS$2&amp;"-"&amp;Program!AS192&amp;"/ ","")</f>
        <v/>
      </c>
      <c r="AT191" s="9" t="str">
        <f>IF(IFERROR(SEARCH(Kişisel!$A$1,Program!AT193),FALSE),AT$2&amp;"-"&amp;Program!AT192&amp;"/ ","")</f>
        <v/>
      </c>
      <c r="AU191" s="9" t="str">
        <f>IF(IFERROR(SEARCH(Kişisel!$A$1,Program!AU193),FALSE),AU$2&amp;"-"&amp;Program!AU192&amp;"/ ","")</f>
        <v/>
      </c>
      <c r="AV191" s="9" t="str">
        <f>IF(IFERROR(SEARCH(Kişisel!$A$1,Program!AV193),FALSE),AV$2&amp;"-"&amp;Program!AV192&amp;"/ ","")</f>
        <v/>
      </c>
      <c r="AW191" s="9" t="str">
        <f>IF(IFERROR(SEARCH(Kişisel!$A$1,Program!AW193),FALSE),AW$2&amp;"-"&amp;Program!AW192&amp;"/ ","")</f>
        <v/>
      </c>
      <c r="AX191" s="9" t="str">
        <f>IF(IFERROR(SEARCH(Kişisel!$A$1,Program!AX193),FALSE),AX$2&amp;"-"&amp;Program!AX192&amp;"/ ","")</f>
        <v/>
      </c>
      <c r="AY191" s="9" t="str">
        <f>IF(IFERROR(SEARCH(Kişisel!$A$1,Program!AY193),FALSE),AY$2&amp;"-"&amp;Program!AY192&amp;"/ ","")</f>
        <v/>
      </c>
      <c r="AZ191" s="9" t="str">
        <f>IF(IFERROR(SEARCH(Kişisel!$A$1,Program!AZ193),FALSE),AZ$2&amp;"-"&amp;Program!AZ192&amp;"/ ","")</f>
        <v/>
      </c>
      <c r="BA191" s="9" t="str">
        <f>IF(IFERROR(SEARCH(Kişisel!$A$1,Program!BA193),FALSE),BA$2&amp;"-"&amp;Program!BA192&amp;"/ ","")</f>
        <v/>
      </c>
      <c r="BB191" s="9" t="str">
        <f>IF(IFERROR(SEARCH(Kişisel!$A$1,Program!BB193),FALSE),BB$2&amp;"-"&amp;Program!BB192&amp;"/ ","")</f>
        <v/>
      </c>
      <c r="BC191" s="9" t="str">
        <f>IF(IFERROR(SEARCH(Kişisel!$A$1,Program!BC193),FALSE),BC$2&amp;"-"&amp;Program!BC192&amp;"/ ","")</f>
        <v/>
      </c>
      <c r="BD191" s="9" t="str">
        <f>IF(IFERROR(SEARCH(Kişisel!$A$1,Program!BD193),FALSE),BD$2&amp;"-"&amp;Program!BD192&amp;"/ ","")</f>
        <v/>
      </c>
      <c r="BE191" s="9" t="str">
        <f>IF(IFERROR(SEARCH(Kişisel!$A$1,Program!BE193),FALSE),BE$2&amp;"-"&amp;Program!BE192&amp;"/ ","")</f>
        <v/>
      </c>
      <c r="BF191" t="str">
        <f t="shared" ref="BF191" si="283">CONCATENATE(D191,D193,E191,E193,F191,F193,G191,G193,H191,H193,I191,I193,J191,J193,K191,K193,L191,L193,M191,M193,N191,N193,O191,O193,P191,P193,Q191,Q193,R191,R193,S191,S193,T191,T193,U191,U193,V191,V193,W191,W193,X191,X193,Y191,Y193,Z191,Z193,AA191,AA193,AB191,AB193,AC191,AC193,AD191,AD193,AE191,AE193,AF191,AF193,AG191,AG193,AH191,AH193,AI191,AI193,AJ191,AJ193,AK191,AK193,AL191,AL193,AM191,AM193,AN191,AN193,AO191,AO193,AP191,AP193,AQ191,AQ193)</f>
        <v/>
      </c>
      <c r="BG191" t="str">
        <f t="shared" si="282"/>
        <v/>
      </c>
    </row>
    <row r="192" spans="1:59">
      <c r="A192" s="394"/>
      <c r="B192" s="5"/>
      <c r="C192" s="6" t="str">
        <f t="shared" si="215"/>
        <v/>
      </c>
      <c r="D192" t="str">
        <f>IF(AND(Program!D192&lt;&gt;"",OR(Kişisel!$C$1=Program!D194,AND(Program!D194="",Program!D$3=Kişisel!$C$1))),CONCATENATE(D$2,"-",Program!D192," "),"")</f>
        <v/>
      </c>
      <c r="E192" t="str">
        <f>IF(AND(Program!E192&lt;&gt;"",OR(Kişisel!$C$1=Program!E194,AND(Program!E194="",Program!E$3=Kişisel!$C$1))),CONCATENATE(E$2,"-",Program!E192," "),"")</f>
        <v/>
      </c>
      <c r="F192" t="str">
        <f>IF(AND(Program!F192&lt;&gt;"",OR(Kişisel!$C$1=Program!F194,AND(Program!F194="",Program!F$3=Kişisel!$C$1))),CONCATENATE(F$2,"-",Program!F192," "),"")</f>
        <v/>
      </c>
      <c r="G192" t="str">
        <f>IF(AND(Program!G192&lt;&gt;"",OR(Kişisel!$C$1=Program!G194,AND(Program!G194="",Program!G$3=Kişisel!$C$1))),CONCATENATE(G$2,"-",Program!G192," "),"")</f>
        <v/>
      </c>
      <c r="H192" t="str">
        <f>IF(AND(Program!H192&lt;&gt;"",OR(Kişisel!$C$1=Program!H194,AND(Program!H194="",Program!H$3=Kişisel!$C$1))),CONCATENATE(H$2,"-",Program!H192," "),"")</f>
        <v/>
      </c>
      <c r="I192" t="str">
        <f>IF(AND(Program!I192&lt;&gt;"",OR(Kişisel!$C$1=Program!I194,AND(Program!I194="",Program!I$3=Kişisel!$C$1))),CONCATENATE(I$2,"-",Program!I192," "),"")</f>
        <v/>
      </c>
      <c r="J192" t="str">
        <f>IF(AND(Program!J192&lt;&gt;"",OR(Kişisel!$C$1=Program!J194,AND(Program!J194="",Program!J$3=Kişisel!$C$1))),CONCATENATE(J$2,"-",Program!J192," "),"")</f>
        <v/>
      </c>
      <c r="K192" t="str">
        <f>IF(AND(Program!K192&lt;&gt;"",OR(Kişisel!$C$1=Program!K194,AND(Program!K194="",Program!K$3=Kişisel!$C$1))),CONCATENATE(K$2,"-",Program!K192," "),"")</f>
        <v/>
      </c>
      <c r="L192" t="str">
        <f>IF(AND(Program!L192&lt;&gt;"",OR(Kişisel!$C$1=Program!L194,AND(Program!L194="",Program!L$3=Kişisel!$C$1))),CONCATENATE(L$2,"-",Program!L192," "),"")</f>
        <v/>
      </c>
      <c r="M192" t="str">
        <f>IF(AND(Program!M192&lt;&gt;"",OR(Kişisel!$C$1=Program!M194,AND(Program!M194="",Program!M$3=Kişisel!$C$1))),CONCATENATE(M$2,"-",Program!M192," "),"")</f>
        <v/>
      </c>
      <c r="N192" t="str">
        <f>IF(AND(Program!N192&lt;&gt;"",OR(Kişisel!$C$1=Program!N194,AND(Program!N194="",Program!N$3=Kişisel!$C$1))),CONCATENATE(N$2,"-",Program!N192," "),"")</f>
        <v/>
      </c>
      <c r="O192" t="str">
        <f>IF(AND(Program!O192&lt;&gt;"",OR(Kişisel!$C$1=Program!O194,AND(Program!O194="",Program!O$3=Kişisel!$C$1))),CONCATENATE(O$2,"-",Program!O192," "),"")</f>
        <v/>
      </c>
      <c r="P192" t="str">
        <f>IF(AND(Program!P192&lt;&gt;"",OR(Kişisel!$C$1=Program!P194,AND(Program!P194="",Program!P$3=Kişisel!$C$1))),CONCATENATE(P$2,"-",Program!P192," "),"")</f>
        <v/>
      </c>
      <c r="Q192" t="str">
        <f>IF(AND(Program!Q192&lt;&gt;"",OR(Kişisel!$C$1=Program!Q194,AND(Program!Q194="",Program!Q$3=Kişisel!$C$1))),CONCATENATE(Q$2,"-",Program!Q192," "),"")</f>
        <v/>
      </c>
      <c r="R192" t="str">
        <f>IF(AND(Program!R192&lt;&gt;"",OR(Kişisel!$C$1=Program!R194,AND(Program!R194="",Program!R$3=Kişisel!$C$1))),CONCATENATE(R$2,"-",Program!R192," "),"")</f>
        <v/>
      </c>
      <c r="S192" t="str">
        <f>IF(AND(Program!S192&lt;&gt;"",OR(Kişisel!$C$1=Program!S194,AND(Program!S194="",Program!S$3=Kişisel!$C$1))),CONCATENATE(S$2,"-",Program!S192," "),"")</f>
        <v/>
      </c>
      <c r="T192" t="str">
        <f>IF(AND(Program!T192&lt;&gt;"",OR(Kişisel!$C$1=Program!T194,AND(Program!T194="",Program!T$3=Kişisel!$C$1))),CONCATENATE(T$2,"-",Program!T192," "),"")</f>
        <v/>
      </c>
      <c r="U192" t="str">
        <f>IF(AND(Program!U192&lt;&gt;"",OR(Kişisel!$C$1=Program!U194,AND(Program!U194="",Program!U$3=Kişisel!$C$1))),CONCATENATE(U$2,"-",Program!U192," "),"")</f>
        <v/>
      </c>
      <c r="V192" t="str">
        <f>IF(AND(Program!V192&lt;&gt;"",OR(Kişisel!$C$1=Program!V194,AND(Program!V194="",Program!V$3=Kişisel!$C$1))),CONCATENATE(V$2,"-",Program!V192," "),"")</f>
        <v/>
      </c>
      <c r="W192" t="str">
        <f>IF(AND(Program!W192&lt;&gt;"",OR(Kişisel!$C$1=Program!W194,AND(Program!W194="",Program!W$3=Kişisel!$C$1))),CONCATENATE(W$2,"-",Program!W192," "),"")</f>
        <v/>
      </c>
      <c r="X192" t="str">
        <f>IF(AND(Program!X192&lt;&gt;"",OR(Kişisel!$C$1=Program!X194,AND(Program!X194="",Program!X$3=Kişisel!$C$1))),CONCATENATE(X$2,"-",Program!X192," "),"")</f>
        <v/>
      </c>
      <c r="Y192" t="str">
        <f>IF(AND(Program!Y192&lt;&gt;"",OR(Kişisel!$C$1=Program!Y194,AND(Program!Y194="",Program!Y$3=Kişisel!$C$1))),CONCATENATE(Y$2,"-",Program!Y192," "),"")</f>
        <v/>
      </c>
      <c r="Z192" t="str">
        <f>IF(AND(Program!Z192&lt;&gt;"",OR(Kişisel!$C$1=Program!Z194,AND(Program!Z194="",Program!Z$3=Kişisel!$C$1))),CONCATENATE(Z$2,"-",Program!Z192," "),"")</f>
        <v/>
      </c>
      <c r="AA192" t="str">
        <f>IF(AND(Program!AA192&lt;&gt;"",OR(Kişisel!$C$1=Program!AA194,AND(Program!AA194="",Program!AA$3=Kişisel!$C$1))),CONCATENATE(AA$2,"-",Program!AA192," "),"")</f>
        <v/>
      </c>
      <c r="AB192" t="str">
        <f>IF(AND(Program!AB192&lt;&gt;"",OR(Kişisel!$C$1=Program!AB194,AND(Program!AB194="",Program!AB$3=Kişisel!$C$1))),CONCATENATE(AB$2,"-",Program!AB192," "),"")</f>
        <v/>
      </c>
      <c r="AC192" t="str">
        <f>IF(AND(Program!AC192&lt;&gt;"",OR(Kişisel!$C$1=Program!AC194,AND(Program!AC194="",Program!AC$3=Kişisel!$C$1))),CONCATENATE(AC$2,"-",Program!AC192," "),"")</f>
        <v/>
      </c>
      <c r="AD192" t="str">
        <f>IF(AND(Program!AD192&lt;&gt;"",OR(Kişisel!$C$1=Program!AD194,AND(Program!AD194="",Program!AD$3=Kişisel!$C$1))),CONCATENATE(AD$2,"-",Program!AD192," "),"")</f>
        <v/>
      </c>
      <c r="AE192" t="str">
        <f>IF(AND(Program!AE192&lt;&gt;"",OR(Kişisel!$C$1=Program!AE194,AND(Program!AE194="",Program!AE$3=Kişisel!$C$1))),CONCATENATE(AE$2,"-",Program!AE192," "),"")</f>
        <v/>
      </c>
      <c r="AF192" t="str">
        <f>IF(AND(Program!AF192&lt;&gt;"",OR(Kişisel!$C$1=Program!AF194,AND(Program!AF194="",Program!AF$3=Kişisel!$C$1))),CONCATENATE(AF$2,"-",Program!AF192," "),"")</f>
        <v/>
      </c>
      <c r="AG192" t="str">
        <f>IF(AND(Program!AG192&lt;&gt;"",OR(Kişisel!$C$1=Program!AG194,AND(Program!AG194="",Program!AG$3=Kişisel!$C$1))),CONCATENATE(AG$2,"-",Program!AG192," "),"")</f>
        <v/>
      </c>
      <c r="AH192" t="str">
        <f>IF(AND(Program!AH192&lt;&gt;"",OR(Kişisel!$C$1=Program!AH194,AND(Program!AH194="",Program!AH$3=Kişisel!$C$1))),CONCATENATE(AH$2,"-",Program!AH192," "),"")</f>
        <v/>
      </c>
      <c r="AI192" t="str">
        <f>IF(AND(Program!AI192&lt;&gt;"",OR(Kişisel!$C$1=Program!AI194,AND(Program!AI194="",Program!AI$3=Kişisel!$C$1))),CONCATENATE(AI$2,"-",Program!AI192," "),"")</f>
        <v/>
      </c>
      <c r="AJ192" t="str">
        <f>IF(AND(Program!AJ192&lt;&gt;"",OR(Kişisel!$C$1=Program!AJ194,AND(Program!AJ194="",Program!AJ$3=Kişisel!$C$1))),CONCATENATE(AJ$2,"-",Program!AJ192," "),"")</f>
        <v/>
      </c>
      <c r="AK192" t="str">
        <f>IF(AND(Program!AK192&lt;&gt;"",OR(Kişisel!$C$1=Program!AK194,AND(Program!AK194="",Program!AK$3=Kişisel!$C$1))),CONCATENATE(AK$2,"-",Program!AK192," "),"")</f>
        <v/>
      </c>
      <c r="AL192" t="str">
        <f>IF(AND(Program!AL192&lt;&gt;"",OR(Kişisel!$C$1=Program!AL194,AND(Program!AL194="",Program!AL$3=Kişisel!$C$1))),CONCATENATE(AL$2,"-",Program!AL192," "),"")</f>
        <v/>
      </c>
      <c r="AM192" t="str">
        <f>IF(AND(Program!AM192&lt;&gt;"",OR(Kişisel!$C$1=Program!AM194,AND(Program!AM194="",Program!AM$3=Kişisel!$C$1))),CONCATENATE(AM$2,"-",Program!AM192," "),"")</f>
        <v/>
      </c>
      <c r="AN192" t="str">
        <f>IF(AND(Program!AN192&lt;&gt;"",OR(Kişisel!$C$1=Program!AN194,AND(Program!AN194="",Program!AN$3=Kişisel!$C$1))),CONCATENATE(AN$2,"-",Program!AN192," "),"")</f>
        <v/>
      </c>
      <c r="AO192" t="str">
        <f>IF(AND(Program!AO192&lt;&gt;"",OR(Kişisel!$C$1=Program!AO194,AND(Program!AO194="",Program!AO$3=Kişisel!$C$1))),CONCATENATE(AO$2,"-",Program!AO192," "),"")</f>
        <v/>
      </c>
      <c r="AP192" t="str">
        <f>IF(AND(Program!AP192&lt;&gt;"",OR(Kişisel!$C$1=Program!AP194,AND(Program!AP194="",Program!AP$3=Kişisel!$C$1))),CONCATENATE(AP$2,"-",Program!AP192," "),"")</f>
        <v/>
      </c>
      <c r="AQ192" t="str">
        <f>IF(AND(Program!AQ192&lt;&gt;"",OR(Kişisel!$C$1=Program!AQ194,AND(Program!AQ194="",Program!AQ$3=Kişisel!$C$1))),CONCATENATE(AQ$2,"-",Program!AQ192," "),"")</f>
        <v/>
      </c>
      <c r="AR192" t="str">
        <f>IF(AND(Program!AR192&lt;&gt;"",OR(Kişisel!$C$1=Program!AR194,AND(Program!AR194="",Program!AR$3=Kişisel!$C$1))),CONCATENATE(AR$2,"-",Program!AR192," "),"")</f>
        <v/>
      </c>
      <c r="AS192" t="str">
        <f>IF(AND(Program!AS192&lt;&gt;"",OR(Kişisel!$C$1=Program!AS194,AND(Program!AS194="",Program!AS$3=Kişisel!$C$1))),CONCATENATE(AS$2,"-",Program!AS192," "),"")</f>
        <v/>
      </c>
      <c r="AT192" t="str">
        <f>IF(AND(Program!AT192&lt;&gt;"",OR(Kişisel!$C$1=Program!AT194,AND(Program!AT194="",Program!AT$3=Kişisel!$C$1))),CONCATENATE(AT$2,"-",Program!AT192," "),"")</f>
        <v/>
      </c>
      <c r="AU192" t="str">
        <f>IF(AND(Program!AU192&lt;&gt;"",OR(Kişisel!$C$1=Program!AU194,AND(Program!AU194="",Program!AU$3=Kişisel!$C$1))),CONCATENATE(AU$2,"-",Program!AU192," "),"")</f>
        <v/>
      </c>
      <c r="AV192" t="str">
        <f>IF(AND(Program!AV192&lt;&gt;"",OR(Kişisel!$C$1=Program!AV194,AND(Program!AV194="",Program!AV$3=Kişisel!$C$1))),CONCATENATE(AV$2,"-",Program!AV192," "),"")</f>
        <v/>
      </c>
      <c r="AW192" t="str">
        <f>IF(AND(Program!AW192&lt;&gt;"",OR(Kişisel!$C$1=Program!AW194,AND(Program!AW194="",Program!AW$3=Kişisel!$C$1))),CONCATENATE(AW$2,"-",Program!AW192," "),"")</f>
        <v/>
      </c>
      <c r="AX192" t="str">
        <f>IF(AND(Program!AX192&lt;&gt;"",OR(Kişisel!$C$1=Program!AX194,AND(Program!AX194="",Program!AX$3=Kişisel!$C$1))),CONCATENATE(AX$2,"-",Program!AX192," "),"")</f>
        <v/>
      </c>
      <c r="AY192" t="str">
        <f>IF(AND(Program!AY192&lt;&gt;"",OR(Kişisel!$C$1=Program!AY194,AND(Program!AY194="",Program!AY$3=Kişisel!$C$1))),CONCATENATE(AY$2,"-",Program!AY192," "),"")</f>
        <v/>
      </c>
      <c r="AZ192" t="str">
        <f>IF(AND(Program!AZ192&lt;&gt;"",OR(Kişisel!$C$1=Program!AZ194,AND(Program!AZ194="",Program!AZ$3=Kişisel!$C$1))),CONCATENATE(AZ$2,"-",Program!AZ192," "),"")</f>
        <v/>
      </c>
      <c r="BA192" t="str">
        <f>IF(AND(Program!BA192&lt;&gt;"",OR(Kişisel!$C$1=Program!BA194,AND(Program!BA194="",Program!BA$3=Kişisel!$C$1))),CONCATENATE(BA$2,"-",Program!BA192," "),"")</f>
        <v/>
      </c>
      <c r="BB192" t="str">
        <f>IF(AND(Program!BB192&lt;&gt;"",OR(Kişisel!$C$1=Program!BB194,AND(Program!BB194="",Program!BB$3=Kişisel!$C$1))),CONCATENATE(BB$2,"-",Program!BB192," "),"")</f>
        <v/>
      </c>
      <c r="BC192" t="str">
        <f>IF(AND(Program!BC192&lt;&gt;"",OR(Kişisel!$C$1=Program!BC194,AND(Program!BC194="",Program!BC$3=Kişisel!$C$1))),CONCATENATE(BC$2,"-",Program!BC192," "),"")</f>
        <v/>
      </c>
      <c r="BD192" t="str">
        <f>IF(AND(Program!BD192&lt;&gt;"",OR(Kişisel!$C$1=Program!BD194,AND(Program!BD194="",Program!BD$3=Kişisel!$C$1))),CONCATENATE(BD$2,"-",Program!BD192," "),"")</f>
        <v/>
      </c>
      <c r="BE192" t="str">
        <f>IF(AND(Program!BE192&lt;&gt;"",OR(Kişisel!$C$1=Program!BE194,AND(Program!BE194="",Program!BE$3=Kişisel!$C$1))),CONCATENATE(BE$2,"-",Program!BE192," "),"")</f>
        <v/>
      </c>
      <c r="BF192" t="str">
        <f t="shared" ref="BF192" si="284">CONCATENATE(D192,E192,F192,G192,H192,I192,J192,K192,L192,M192,N192,O192,P192,Q192,R192,S192,T192,U192,V192,W192,X192,Y192,Z192,AA192,AB192,AC192,AD192,AE192,AF192,AG192,AH192,AI192,AJ192,AK192,AL192,AM192,AN192,AO192,AP192,AQ192,)</f>
        <v/>
      </c>
      <c r="BG192" t="str">
        <f t="shared" ref="BG192" si="285">CONCATENATE(AR192,AS192,AT192,AU192,AV192,AW192,AX192,AY192,AZ192,BA192,BB192,BC192,BD192,BE192,)</f>
        <v/>
      </c>
    </row>
    <row r="193" spans="1:59">
      <c r="A193" s="394"/>
      <c r="B193" s="5"/>
      <c r="D193" s="29" t="str">
        <f>IF(D191&lt;&gt;"",IF(Program!D194&lt;&gt;"","("&amp;Program!D194&amp;")","("&amp;Program!D$3&amp;")"),"")</f>
        <v/>
      </c>
      <c r="E193" s="29" t="str">
        <f>IF(E191&lt;&gt;"",IF(Program!E194&lt;&gt;"","("&amp;Program!E194&amp;")","("&amp;Program!E$3&amp;")"),"")</f>
        <v/>
      </c>
      <c r="F193" s="29" t="str">
        <f>IF(F191&lt;&gt;"",IF(Program!F194&lt;&gt;"","("&amp;Program!F194&amp;")","("&amp;Program!F$3&amp;")"),"")</f>
        <v/>
      </c>
      <c r="G193" s="29" t="str">
        <f>IF(G191&lt;&gt;"",IF(Program!G194&lt;&gt;"","("&amp;Program!G194&amp;")","("&amp;Program!G$3&amp;")"),"")</f>
        <v/>
      </c>
      <c r="H193" s="29" t="str">
        <f>IF(H191&lt;&gt;"",IF(Program!H194&lt;&gt;"","("&amp;Program!H194&amp;")","("&amp;Program!H$3&amp;")"),"")</f>
        <v/>
      </c>
      <c r="I193" s="29" t="str">
        <f>IF(I191&lt;&gt;"",IF(Program!I194&lt;&gt;"","("&amp;Program!I194&amp;")","("&amp;Program!I$3&amp;")"),"")</f>
        <v/>
      </c>
      <c r="J193" s="29" t="str">
        <f>IF(J191&lt;&gt;"",IF(Program!J194&lt;&gt;"","("&amp;Program!J194&amp;")","("&amp;Program!J$3&amp;")"),"")</f>
        <v/>
      </c>
      <c r="K193" s="29" t="str">
        <f>IF(K191&lt;&gt;"",IF(Program!K194&lt;&gt;"","("&amp;Program!K194&amp;")","("&amp;Program!K$3&amp;")"),"")</f>
        <v/>
      </c>
      <c r="L193" s="29" t="str">
        <f>IF(L191&lt;&gt;"",IF(Program!L194&lt;&gt;"","("&amp;Program!L194&amp;")","("&amp;Program!L$3&amp;")"),"")</f>
        <v/>
      </c>
      <c r="M193" s="29" t="str">
        <f>IF(M191&lt;&gt;"",IF(Program!M194&lt;&gt;"","("&amp;Program!M194&amp;")","("&amp;Program!M$3&amp;")"),"")</f>
        <v/>
      </c>
      <c r="N193" s="29" t="str">
        <f>IF(N191&lt;&gt;"",IF(Program!N194&lt;&gt;"","("&amp;Program!N194&amp;")","("&amp;Program!N$3&amp;")"),"")</f>
        <v/>
      </c>
      <c r="O193" s="29" t="str">
        <f>IF(O191&lt;&gt;"",IF(Program!O194&lt;&gt;"","("&amp;Program!O194&amp;")","("&amp;Program!O$3&amp;")"),"")</f>
        <v/>
      </c>
      <c r="P193" s="29" t="str">
        <f>IF(P191&lt;&gt;"",IF(Program!P194&lt;&gt;"","("&amp;Program!P194&amp;")","("&amp;Program!P$3&amp;")"),"")</f>
        <v/>
      </c>
      <c r="Q193" s="29" t="str">
        <f>IF(Q191&lt;&gt;"",IF(Program!Q194&lt;&gt;"","("&amp;Program!Q194&amp;")","("&amp;Program!Q$3&amp;")"),"")</f>
        <v/>
      </c>
      <c r="R193" s="29" t="str">
        <f>IF(R191&lt;&gt;"",IF(Program!R194&lt;&gt;"","("&amp;Program!R194&amp;")","("&amp;Program!R$3&amp;")"),"")</f>
        <v/>
      </c>
      <c r="S193" s="29" t="str">
        <f>IF(S191&lt;&gt;"",IF(Program!S194&lt;&gt;"","("&amp;Program!S194&amp;")","("&amp;Program!S$3&amp;")"),"")</f>
        <v/>
      </c>
      <c r="T193" s="29" t="str">
        <f>IF(T191&lt;&gt;"",IF(Program!T194&lt;&gt;"","("&amp;Program!T194&amp;")","("&amp;Program!T$3&amp;")"),"")</f>
        <v/>
      </c>
      <c r="U193" s="29" t="str">
        <f>IF(U191&lt;&gt;"",IF(Program!U194&lt;&gt;"","("&amp;Program!U194&amp;")","("&amp;Program!U$3&amp;")"),"")</f>
        <v/>
      </c>
      <c r="V193" s="29" t="str">
        <f>IF(V191&lt;&gt;"",IF(Program!V194&lt;&gt;"","("&amp;Program!V194&amp;")","("&amp;Program!V$3&amp;")"),"")</f>
        <v/>
      </c>
      <c r="W193" s="29" t="str">
        <f>IF(W191&lt;&gt;"",IF(Program!W194&lt;&gt;"","("&amp;Program!W194&amp;")","("&amp;Program!W$3&amp;")"),"")</f>
        <v/>
      </c>
      <c r="X193" s="29" t="str">
        <f>IF(X191&lt;&gt;"",IF(Program!X194&lt;&gt;"","("&amp;Program!X194&amp;")","("&amp;Program!X$3&amp;")"),"")</f>
        <v/>
      </c>
      <c r="Y193" s="29" t="str">
        <f>IF(Y191&lt;&gt;"",IF(Program!Y194&lt;&gt;"","("&amp;Program!Y194&amp;")","("&amp;Program!Y$3&amp;")"),"")</f>
        <v/>
      </c>
      <c r="Z193" s="29" t="str">
        <f>IF(Z191&lt;&gt;"",IF(Program!Z194&lt;&gt;"","("&amp;Program!Z194&amp;")","("&amp;Program!Z$3&amp;")"),"")</f>
        <v/>
      </c>
      <c r="AA193" s="29" t="str">
        <f>IF(AA191&lt;&gt;"",IF(Program!AA194&lt;&gt;"","("&amp;Program!AA194&amp;")","("&amp;Program!AA$3&amp;")"),"")</f>
        <v/>
      </c>
      <c r="AB193" s="29" t="str">
        <f>IF(AB191&lt;&gt;"",IF(Program!AB194&lt;&gt;"","("&amp;Program!AB194&amp;")","("&amp;Program!AB$3&amp;")"),"")</f>
        <v/>
      </c>
      <c r="AC193" s="29" t="str">
        <f>IF(AC191&lt;&gt;"",IF(Program!AC194&lt;&gt;"","("&amp;Program!AC194&amp;")","("&amp;Program!AC$3&amp;")"),"")</f>
        <v/>
      </c>
      <c r="AD193" s="29" t="str">
        <f>IF(AD191&lt;&gt;"",IF(Program!AD194&lt;&gt;"","("&amp;Program!AD194&amp;")","("&amp;Program!AD$3&amp;")"),"")</f>
        <v/>
      </c>
      <c r="AE193" s="29" t="str">
        <f>IF(AE191&lt;&gt;"",IF(Program!AE194&lt;&gt;"","("&amp;Program!AE194&amp;")","("&amp;Program!AE$3&amp;")"),"")</f>
        <v/>
      </c>
      <c r="AF193" s="29" t="str">
        <f>IF(AF191&lt;&gt;"",IF(Program!AF194&lt;&gt;"","("&amp;Program!AF194&amp;")","("&amp;Program!AF$3&amp;")"),"")</f>
        <v/>
      </c>
      <c r="AG193" s="29" t="str">
        <f>IF(AG191&lt;&gt;"",IF(Program!AG194&lt;&gt;"","("&amp;Program!AG194&amp;")","("&amp;Program!AG$3&amp;")"),"")</f>
        <v/>
      </c>
      <c r="AH193" s="29" t="str">
        <f>IF(AH191&lt;&gt;"",IF(Program!AH194&lt;&gt;"","("&amp;Program!AH194&amp;")","("&amp;Program!AH$3&amp;")"),"")</f>
        <v/>
      </c>
      <c r="AI193" s="29" t="str">
        <f>IF(AI191&lt;&gt;"",IF(Program!AI194&lt;&gt;"","("&amp;Program!AI194&amp;")","("&amp;Program!AI$3&amp;")"),"")</f>
        <v/>
      </c>
      <c r="AJ193" s="29" t="str">
        <f>IF(AJ191&lt;&gt;"",IF(Program!AJ194&lt;&gt;"","("&amp;Program!AJ194&amp;")","("&amp;Program!AJ$3&amp;")"),"")</f>
        <v/>
      </c>
      <c r="AK193" s="29" t="str">
        <f>IF(AK191&lt;&gt;"",IF(Program!AK194&lt;&gt;"","("&amp;Program!AK194&amp;")","("&amp;Program!AK$3&amp;")"),"")</f>
        <v/>
      </c>
      <c r="AL193" s="29" t="str">
        <f>IF(AL191&lt;&gt;"",IF(Program!AL194&lt;&gt;"","("&amp;Program!AL194&amp;")","("&amp;Program!AL$3&amp;")"),"")</f>
        <v/>
      </c>
      <c r="AM193" s="29" t="str">
        <f>IF(AM191&lt;&gt;"",IF(Program!AM194&lt;&gt;"","("&amp;Program!AM194&amp;")","("&amp;Program!AM$3&amp;")"),"")</f>
        <v/>
      </c>
      <c r="AN193" s="29" t="str">
        <f>IF(AN191&lt;&gt;"",IF(Program!AN194&lt;&gt;"","("&amp;Program!AN194&amp;")","("&amp;Program!AN$3&amp;")"),"")</f>
        <v/>
      </c>
      <c r="AO193" s="29" t="str">
        <f>IF(AO191&lt;&gt;"",IF(Program!AO194&lt;&gt;"","("&amp;Program!AO194&amp;")","("&amp;Program!AO$3&amp;")"),"")</f>
        <v/>
      </c>
      <c r="AP193" s="29" t="str">
        <f>IF(AP191&lt;&gt;"",IF(Program!AP194&lt;&gt;"","("&amp;Program!AP194&amp;")","("&amp;Program!AP$3&amp;")"),"")</f>
        <v/>
      </c>
      <c r="AQ193" s="29" t="str">
        <f>IF(AQ191&lt;&gt;"",IF(Program!AQ194&lt;&gt;"","("&amp;Program!AQ194&amp;")","("&amp;Program!AQ$3&amp;")"),"")</f>
        <v/>
      </c>
      <c r="AR193" s="29" t="str">
        <f>IF(AR191&lt;&gt;"",IF(Program!AR194&lt;&gt;"","("&amp;Program!AR194&amp;")","("&amp;Program!AR$3&amp;")"),"")</f>
        <v/>
      </c>
      <c r="AS193" s="29" t="str">
        <f>IF(AS191&lt;&gt;"",IF(Program!AS194&lt;&gt;"","("&amp;Program!AS194&amp;")","("&amp;Program!AS$3&amp;")"),"")</f>
        <v/>
      </c>
      <c r="AT193" s="29" t="str">
        <f>IF(AT191&lt;&gt;"",IF(Program!AT194&lt;&gt;"","("&amp;Program!AT194&amp;")","("&amp;Program!AT$3&amp;")"),"")</f>
        <v/>
      </c>
      <c r="AU193" s="29" t="str">
        <f>IF(AU191&lt;&gt;"",IF(Program!AU194&lt;&gt;"","("&amp;Program!AU194&amp;")","("&amp;Program!AU$3&amp;")"),"")</f>
        <v/>
      </c>
      <c r="AV193" s="29" t="str">
        <f>IF(AV191&lt;&gt;"",IF(Program!AV194&lt;&gt;"","("&amp;Program!AV194&amp;")","("&amp;Program!AV$3&amp;")"),"")</f>
        <v/>
      </c>
      <c r="AW193" s="29" t="str">
        <f>IF(AW191&lt;&gt;"",IF(Program!AW194&lt;&gt;"","("&amp;Program!AW194&amp;")","("&amp;Program!AW$3&amp;")"),"")</f>
        <v/>
      </c>
      <c r="AX193" s="29" t="str">
        <f>IF(AX191&lt;&gt;"",IF(Program!AX194&lt;&gt;"","("&amp;Program!AX194&amp;")","("&amp;Program!AX$3&amp;")"),"")</f>
        <v/>
      </c>
      <c r="AY193" s="29" t="str">
        <f>IF(AY191&lt;&gt;"",IF(Program!AY194&lt;&gt;"","("&amp;Program!AY194&amp;")","("&amp;Program!AY$3&amp;")"),"")</f>
        <v/>
      </c>
      <c r="AZ193" s="29" t="str">
        <f>IF(AZ191&lt;&gt;"",IF(Program!AZ194&lt;&gt;"","("&amp;Program!AZ194&amp;")","("&amp;Program!AZ$3&amp;")"),"")</f>
        <v/>
      </c>
      <c r="BA193" s="29" t="str">
        <f>IF(BA191&lt;&gt;"",IF(Program!BA194&lt;&gt;"","("&amp;Program!BA194&amp;")","("&amp;Program!BA$3&amp;")"),"")</f>
        <v/>
      </c>
      <c r="BB193" s="29" t="str">
        <f>IF(BB191&lt;&gt;"",IF(Program!BB194&lt;&gt;"","("&amp;Program!BB194&amp;")","("&amp;Program!BB$3&amp;")"),"")</f>
        <v/>
      </c>
      <c r="BC193" s="29" t="str">
        <f>IF(BC191&lt;&gt;"",IF(Program!BC194&lt;&gt;"","("&amp;Program!BC194&amp;")","("&amp;Program!BC$3&amp;")"),"")</f>
        <v/>
      </c>
      <c r="BD193" s="29" t="str">
        <f>IF(BD191&lt;&gt;"",IF(Program!BD194&lt;&gt;"","("&amp;Program!BD194&amp;")","("&amp;Program!BD$3&amp;")"),"")</f>
        <v/>
      </c>
      <c r="BE193" s="29" t="str">
        <f>IF(BE191&lt;&gt;"",IF(Program!BE194&lt;&gt;"","("&amp;Program!BE194&amp;")","("&amp;Program!BE$3&amp;")"),"")</f>
        <v/>
      </c>
      <c r="BG193" t="str">
        <f t="shared" ref="BG193:BG194" si="286">CONCATENATE(AR193,AR195,AS193,AS195,AT193,AT195,AU193,AU195,AV193,AV195,AW193,AW195,AX193,AX195,AY193,AY195,AZ193,AZ195,BA193,BA195,BB193,BB195,BC193,BC195,BD193,BD195,BE193,BE195)</f>
        <v/>
      </c>
    </row>
    <row r="194" spans="1:59">
      <c r="A194" s="394"/>
      <c r="B194" s="5">
        <v>0.625</v>
      </c>
      <c r="C194" s="6" t="str">
        <f t="shared" si="220"/>
        <v/>
      </c>
      <c r="D194" s="9" t="str">
        <f>IF(IFERROR(SEARCH(Kişisel!$A$1,Program!D196),FALSE),D$2&amp;"-"&amp;Program!D195&amp;"/ ","")</f>
        <v/>
      </c>
      <c r="E194" s="9" t="str">
        <f>IF(IFERROR(SEARCH(Kişisel!$A$1,Program!E196),FALSE),E$2&amp;"-"&amp;Program!E195&amp;"/ ","")</f>
        <v/>
      </c>
      <c r="F194" s="9" t="str">
        <f>IF(IFERROR(SEARCH(Kişisel!$A$1,Program!F196),FALSE),F$2&amp;"-"&amp;Program!F195&amp;"/ ","")</f>
        <v/>
      </c>
      <c r="G194" s="9" t="str">
        <f>IF(IFERROR(SEARCH(Kişisel!$A$1,Program!G196),FALSE),G$2&amp;"-"&amp;Program!G195&amp;"/ ","")</f>
        <v/>
      </c>
      <c r="H194" s="9" t="str">
        <f>IF(IFERROR(SEARCH(Kişisel!$A$1,Program!H196),FALSE),H$2&amp;"-"&amp;Program!H195&amp;"/ ","")</f>
        <v/>
      </c>
      <c r="I194" s="9" t="str">
        <f>IF(IFERROR(SEARCH(Kişisel!$A$1,Program!I196),FALSE),I$2&amp;"-"&amp;Program!I195&amp;"/ ","")</f>
        <v/>
      </c>
      <c r="J194" s="9" t="str">
        <f>IF(IFERROR(SEARCH(Kişisel!$A$1,Program!J196),FALSE),J$2&amp;"-"&amp;Program!J195&amp;"/ ","")</f>
        <v/>
      </c>
      <c r="K194" s="9" t="str">
        <f>IF(IFERROR(SEARCH(Kişisel!$A$1,Program!K196),FALSE),K$2&amp;"-"&amp;Program!K195&amp;"/ ","")</f>
        <v/>
      </c>
      <c r="L194" s="9" t="str">
        <f>IF(IFERROR(SEARCH(Kişisel!$A$1,Program!L196),FALSE),L$2&amp;"-"&amp;Program!L195&amp;"/ ","")</f>
        <v/>
      </c>
      <c r="M194" s="9" t="str">
        <f>IF(IFERROR(SEARCH(Kişisel!$A$1,Program!M196),FALSE),M$2&amp;"-"&amp;Program!M195&amp;"/ ","")</f>
        <v/>
      </c>
      <c r="N194" s="9" t="str">
        <f>IF(IFERROR(SEARCH(Kişisel!$A$1,Program!N196),FALSE),N$2&amp;"-"&amp;Program!N195&amp;"/ ","")</f>
        <v/>
      </c>
      <c r="O194" s="9" t="str">
        <f>IF(IFERROR(SEARCH(Kişisel!$A$1,Program!O196),FALSE),O$2&amp;"-"&amp;Program!O195&amp;"/ ","")</f>
        <v/>
      </c>
      <c r="P194" s="9" t="str">
        <f>IF(IFERROR(SEARCH(Kişisel!$A$1,Program!P196),FALSE),P$2&amp;"-"&amp;Program!P195&amp;"/ ","")</f>
        <v/>
      </c>
      <c r="Q194" s="9" t="str">
        <f>IF(IFERROR(SEARCH(Kişisel!$A$1,Program!Q196),FALSE),Q$2&amp;"-"&amp;Program!Q195&amp;"/ ","")</f>
        <v/>
      </c>
      <c r="R194" s="9" t="str">
        <f>IF(IFERROR(SEARCH(Kişisel!$A$1,Program!R196),FALSE),R$2&amp;"-"&amp;Program!R195&amp;"/ ","")</f>
        <v/>
      </c>
      <c r="S194" s="9" t="str">
        <f>IF(IFERROR(SEARCH(Kişisel!$A$1,Program!S196),FALSE),S$2&amp;"-"&amp;Program!S195&amp;"/ ","")</f>
        <v/>
      </c>
      <c r="T194" s="9" t="str">
        <f>IF(IFERROR(SEARCH(Kişisel!$A$1,Program!T196),FALSE),T$2&amp;"-"&amp;Program!T195&amp;"/ ","")</f>
        <v/>
      </c>
      <c r="U194" s="9" t="str">
        <f>IF(IFERROR(SEARCH(Kişisel!$A$1,Program!U196),FALSE),U$2&amp;"-"&amp;Program!U195&amp;"/ ","")</f>
        <v/>
      </c>
      <c r="V194" s="9" t="str">
        <f>IF(IFERROR(SEARCH(Kişisel!$A$1,Program!V196),FALSE),V$2&amp;"-"&amp;Program!V195&amp;"/ ","")</f>
        <v/>
      </c>
      <c r="W194" s="9" t="str">
        <f>IF(IFERROR(SEARCH(Kişisel!$A$1,Program!W196),FALSE),W$2&amp;"-"&amp;Program!W195&amp;"/ ","")</f>
        <v/>
      </c>
      <c r="X194" s="9" t="str">
        <f>IF(IFERROR(SEARCH(Kişisel!$A$1,Program!X196),FALSE),X$2&amp;"-"&amp;Program!X195&amp;"/ ","")</f>
        <v/>
      </c>
      <c r="Y194" s="9" t="str">
        <f>IF(IFERROR(SEARCH(Kişisel!$A$1,Program!Y196),FALSE),Y$2&amp;"-"&amp;Program!Y195&amp;"/ ","")</f>
        <v/>
      </c>
      <c r="Z194" s="9" t="str">
        <f>IF(IFERROR(SEARCH(Kişisel!$A$1,Program!Z196),FALSE),Z$2&amp;"-"&amp;Program!Z195&amp;"/ ","")</f>
        <v/>
      </c>
      <c r="AA194" s="9" t="str">
        <f>IF(IFERROR(SEARCH(Kişisel!$A$1,Program!AA196),FALSE),AA$2&amp;"-"&amp;Program!AA195&amp;"/ ","")</f>
        <v/>
      </c>
      <c r="AB194" s="9" t="str">
        <f>IF(IFERROR(SEARCH(Kişisel!$A$1,Program!AB196),FALSE),AB$2&amp;"-"&amp;Program!AB195&amp;"/ ","")</f>
        <v/>
      </c>
      <c r="AC194" s="9" t="str">
        <f>IF(IFERROR(SEARCH(Kişisel!$A$1,Program!AC196),FALSE),AC$2&amp;"-"&amp;Program!AC195&amp;"/ ","")</f>
        <v/>
      </c>
      <c r="AD194" s="9" t="str">
        <f>IF(IFERROR(SEARCH(Kişisel!$A$1,Program!AD196),FALSE),AD$2&amp;"-"&amp;Program!AD195&amp;"/ ","")</f>
        <v/>
      </c>
      <c r="AE194" s="9" t="str">
        <f>IF(IFERROR(SEARCH(Kişisel!$A$1,Program!AE196),FALSE),AE$2&amp;"-"&amp;Program!AE195&amp;"/ ","")</f>
        <v/>
      </c>
      <c r="AF194" s="9" t="str">
        <f>IF(IFERROR(SEARCH(Kişisel!$A$1,Program!AF196),FALSE),AF$2&amp;"-"&amp;Program!AF195&amp;"/ ","")</f>
        <v/>
      </c>
      <c r="AG194" s="9" t="str">
        <f>IF(IFERROR(SEARCH(Kişisel!$A$1,Program!AG196),FALSE),AG$2&amp;"-"&amp;Program!AG195&amp;"/ ","")</f>
        <v/>
      </c>
      <c r="AH194" s="9" t="str">
        <f>IF(IFERROR(SEARCH(Kişisel!$A$1,Program!AH196),FALSE),AH$2&amp;"-"&amp;Program!AH195&amp;"/ ","")</f>
        <v/>
      </c>
      <c r="AI194" s="9" t="str">
        <f>IF(IFERROR(SEARCH(Kişisel!$A$1,Program!AI196),FALSE),AI$2&amp;"-"&amp;Program!AI195&amp;"/ ","")</f>
        <v/>
      </c>
      <c r="AJ194" s="9" t="str">
        <f>IF(IFERROR(SEARCH(Kişisel!$A$1,Program!AJ196),FALSE),AJ$2&amp;"-"&amp;Program!AJ195&amp;"/ ","")</f>
        <v/>
      </c>
      <c r="AK194" s="9" t="str">
        <f>IF(IFERROR(SEARCH(Kişisel!$A$1,Program!AK196),FALSE),AK$2&amp;"-"&amp;Program!AK195&amp;"/ ","")</f>
        <v/>
      </c>
      <c r="AL194" s="9" t="str">
        <f>IF(IFERROR(SEARCH(Kişisel!$A$1,Program!AL196),FALSE),AL$2&amp;"-"&amp;Program!AL195&amp;"/ ","")</f>
        <v/>
      </c>
      <c r="AM194" s="9" t="str">
        <f>IF(IFERROR(SEARCH(Kişisel!$A$1,Program!AM196),FALSE),AM$2&amp;"-"&amp;Program!AM195&amp;"/ ","")</f>
        <v/>
      </c>
      <c r="AN194" s="9" t="str">
        <f>IF(IFERROR(SEARCH(Kişisel!$A$1,Program!AN196),FALSE),AN$2&amp;"-"&amp;Program!AN195&amp;"/ ","")</f>
        <v/>
      </c>
      <c r="AO194" s="9" t="str">
        <f>IF(IFERROR(SEARCH(Kişisel!$A$1,Program!AO196),FALSE),AO$2&amp;"-"&amp;Program!AO195&amp;"/ ","")</f>
        <v/>
      </c>
      <c r="AP194" s="9" t="str">
        <f>IF(IFERROR(SEARCH(Kişisel!$A$1,Program!AP196),FALSE),AP$2&amp;"-"&amp;Program!AP195&amp;"/ ","")</f>
        <v/>
      </c>
      <c r="AQ194" s="9" t="str">
        <f>IF(IFERROR(SEARCH(Kişisel!$A$1,Program!AQ196),FALSE),AQ$2&amp;"-"&amp;Program!AQ195&amp;"/ ","")</f>
        <v/>
      </c>
      <c r="AR194" s="9" t="str">
        <f>IF(IFERROR(SEARCH(Kişisel!$A$1,Program!AR196),FALSE),AR$2&amp;"-"&amp;Program!AR195&amp;"/ ","")</f>
        <v/>
      </c>
      <c r="AS194" s="9" t="str">
        <f>IF(IFERROR(SEARCH(Kişisel!$A$1,Program!AS196),FALSE),AS$2&amp;"-"&amp;Program!AS195&amp;"/ ","")</f>
        <v/>
      </c>
      <c r="AT194" s="9" t="str">
        <f>IF(IFERROR(SEARCH(Kişisel!$A$1,Program!AT196),FALSE),AT$2&amp;"-"&amp;Program!AT195&amp;"/ ","")</f>
        <v/>
      </c>
      <c r="AU194" s="9" t="str">
        <f>IF(IFERROR(SEARCH(Kişisel!$A$1,Program!AU196),FALSE),AU$2&amp;"-"&amp;Program!AU195&amp;"/ ","")</f>
        <v/>
      </c>
      <c r="AV194" s="9" t="str">
        <f>IF(IFERROR(SEARCH(Kişisel!$A$1,Program!AV196),FALSE),AV$2&amp;"-"&amp;Program!AV195&amp;"/ ","")</f>
        <v/>
      </c>
      <c r="AW194" s="9" t="str">
        <f>IF(IFERROR(SEARCH(Kişisel!$A$1,Program!AW196),FALSE),AW$2&amp;"-"&amp;Program!AW195&amp;"/ ","")</f>
        <v/>
      </c>
      <c r="AX194" s="9" t="str">
        <f>IF(IFERROR(SEARCH(Kişisel!$A$1,Program!AX196),FALSE),AX$2&amp;"-"&amp;Program!AX195&amp;"/ ","")</f>
        <v/>
      </c>
      <c r="AY194" s="9" t="str">
        <f>IF(IFERROR(SEARCH(Kişisel!$A$1,Program!AY196),FALSE),AY$2&amp;"-"&amp;Program!AY195&amp;"/ ","")</f>
        <v/>
      </c>
      <c r="AZ194" s="9" t="str">
        <f>IF(IFERROR(SEARCH(Kişisel!$A$1,Program!AZ196),FALSE),AZ$2&amp;"-"&amp;Program!AZ195&amp;"/ ","")</f>
        <v/>
      </c>
      <c r="BA194" s="9" t="str">
        <f>IF(IFERROR(SEARCH(Kişisel!$A$1,Program!BA196),FALSE),BA$2&amp;"-"&amp;Program!BA195&amp;"/ ","")</f>
        <v/>
      </c>
      <c r="BB194" s="9" t="str">
        <f>IF(IFERROR(SEARCH(Kişisel!$A$1,Program!BB196),FALSE),BB$2&amp;"-"&amp;Program!BB195&amp;"/ ","")</f>
        <v/>
      </c>
      <c r="BC194" s="9" t="str">
        <f>IF(IFERROR(SEARCH(Kişisel!$A$1,Program!BC196),FALSE),BC$2&amp;"-"&amp;Program!BC195&amp;"/ ","")</f>
        <v/>
      </c>
      <c r="BD194" s="9" t="str">
        <f>IF(IFERROR(SEARCH(Kişisel!$A$1,Program!BD196),FALSE),BD$2&amp;"-"&amp;Program!BD195&amp;"/ ","")</f>
        <v/>
      </c>
      <c r="BE194" s="9" t="str">
        <f>IF(IFERROR(SEARCH(Kişisel!$A$1,Program!BE196),FALSE),BE$2&amp;"-"&amp;Program!BE195&amp;"/ ","")</f>
        <v/>
      </c>
      <c r="BF194" t="str">
        <f t="shared" ref="BF194" si="287">CONCATENATE(D194,D196,E194,E196,F194,F196,G194,G196,H194,H196,I194,I196,J194,J196,K194,K196,L194,L196,M194,M196,N194,N196,O194,O196,P194,P196,Q194,Q196,R194,R196,S194,S196,T194,T196,U194,U196,V194,V196,W194,W196,X194,X196,Y194,Y196,Z194,Z196,AA194,AA196,AB194,AB196,AC194,AC196,AD194,AD196,AE194,AE196,AF194,AF196,AG194,AG196,AH194,AH196,AI194,AI196,AJ194,AJ196,AK194,AK196,AL194,AL196,AM194,AM196,AN194,AN196,AO194,AO196,AP194,AP196,AQ194,AQ196)</f>
        <v/>
      </c>
      <c r="BG194" t="str">
        <f t="shared" si="286"/>
        <v/>
      </c>
    </row>
    <row r="195" spans="1:59">
      <c r="A195" s="394"/>
      <c r="B195" s="5"/>
      <c r="C195" s="6" t="str">
        <f t="shared" si="220"/>
        <v/>
      </c>
      <c r="D195" t="str">
        <f>IF(AND(Program!D195&lt;&gt;"",OR(Kişisel!$C$1=Program!D197,AND(Program!D197="",Program!D$3=Kişisel!$C$1))),CONCATENATE(D$2,"-",Program!D195," "),"")</f>
        <v/>
      </c>
      <c r="E195" t="str">
        <f>IF(AND(Program!E195&lt;&gt;"",OR(Kişisel!$C$1=Program!E197,AND(Program!E197="",Program!E$3=Kişisel!$C$1))),CONCATENATE(E$2,"-",Program!E195," "),"")</f>
        <v/>
      </c>
      <c r="F195" t="str">
        <f>IF(AND(Program!F195&lt;&gt;"",OR(Kişisel!$C$1=Program!F197,AND(Program!F197="",Program!F$3=Kişisel!$C$1))),CONCATENATE(F$2,"-",Program!F195," "),"")</f>
        <v/>
      </c>
      <c r="G195" t="str">
        <f>IF(AND(Program!G195&lt;&gt;"",OR(Kişisel!$C$1=Program!G197,AND(Program!G197="",Program!G$3=Kişisel!$C$1))),CONCATENATE(G$2,"-",Program!G195," "),"")</f>
        <v/>
      </c>
      <c r="H195" t="str">
        <f>IF(AND(Program!H195&lt;&gt;"",OR(Kişisel!$C$1=Program!H197,AND(Program!H197="",Program!H$3=Kişisel!$C$1))),CONCATENATE(H$2,"-",Program!H195," "),"")</f>
        <v/>
      </c>
      <c r="I195" t="str">
        <f>IF(AND(Program!I195&lt;&gt;"",OR(Kişisel!$C$1=Program!I197,AND(Program!I197="",Program!I$3=Kişisel!$C$1))),CONCATENATE(I$2,"-",Program!I195," "),"")</f>
        <v/>
      </c>
      <c r="J195" t="str">
        <f>IF(AND(Program!J195&lt;&gt;"",OR(Kişisel!$C$1=Program!J197,AND(Program!J197="",Program!J$3=Kişisel!$C$1))),CONCATENATE(J$2,"-",Program!J195," "),"")</f>
        <v/>
      </c>
      <c r="K195" t="str">
        <f>IF(AND(Program!K195&lt;&gt;"",OR(Kişisel!$C$1=Program!K197,AND(Program!K197="",Program!K$3=Kişisel!$C$1))),CONCATENATE(K$2,"-",Program!K195," "),"")</f>
        <v/>
      </c>
      <c r="L195" t="str">
        <f>IF(AND(Program!L195&lt;&gt;"",OR(Kişisel!$C$1=Program!L197,AND(Program!L197="",Program!L$3=Kişisel!$C$1))),CONCATENATE(L$2,"-",Program!L195," "),"")</f>
        <v/>
      </c>
      <c r="M195" t="str">
        <f>IF(AND(Program!M195&lt;&gt;"",OR(Kişisel!$C$1=Program!M197,AND(Program!M197="",Program!M$3=Kişisel!$C$1))),CONCATENATE(M$2,"-",Program!M195," "),"")</f>
        <v/>
      </c>
      <c r="N195" t="str">
        <f>IF(AND(Program!N195&lt;&gt;"",OR(Kişisel!$C$1=Program!N197,AND(Program!N197="",Program!N$3=Kişisel!$C$1))),CONCATENATE(N$2,"-",Program!N195," "),"")</f>
        <v/>
      </c>
      <c r="O195" t="str">
        <f>IF(AND(Program!O195&lt;&gt;"",OR(Kişisel!$C$1=Program!O197,AND(Program!O197="",Program!O$3=Kişisel!$C$1))),CONCATENATE(O$2,"-",Program!O195," "),"")</f>
        <v/>
      </c>
      <c r="P195" t="str">
        <f>IF(AND(Program!P195&lt;&gt;"",OR(Kişisel!$C$1=Program!P197,AND(Program!P197="",Program!P$3=Kişisel!$C$1))),CONCATENATE(P$2,"-",Program!P195," "),"")</f>
        <v/>
      </c>
      <c r="Q195" t="str">
        <f>IF(AND(Program!Q195&lt;&gt;"",OR(Kişisel!$C$1=Program!Q197,AND(Program!Q197="",Program!Q$3=Kişisel!$C$1))),CONCATENATE(Q$2,"-",Program!Q195," "),"")</f>
        <v/>
      </c>
      <c r="R195" t="str">
        <f>IF(AND(Program!R195&lt;&gt;"",OR(Kişisel!$C$1=Program!R197,AND(Program!R197="",Program!R$3=Kişisel!$C$1))),CONCATENATE(R$2,"-",Program!R195," "),"")</f>
        <v/>
      </c>
      <c r="S195" t="str">
        <f>IF(AND(Program!S195&lt;&gt;"",OR(Kişisel!$C$1=Program!S197,AND(Program!S197="",Program!S$3=Kişisel!$C$1))),CONCATENATE(S$2,"-",Program!S195," "),"")</f>
        <v/>
      </c>
      <c r="T195" t="str">
        <f>IF(AND(Program!T195&lt;&gt;"",OR(Kişisel!$C$1=Program!T197,AND(Program!T197="",Program!T$3=Kişisel!$C$1))),CONCATENATE(T$2,"-",Program!T195," "),"")</f>
        <v/>
      </c>
      <c r="U195" t="str">
        <f>IF(AND(Program!U195&lt;&gt;"",OR(Kişisel!$C$1=Program!U197,AND(Program!U197="",Program!U$3=Kişisel!$C$1))),CONCATENATE(U$2,"-",Program!U195," "),"")</f>
        <v/>
      </c>
      <c r="V195" t="str">
        <f>IF(AND(Program!V195&lt;&gt;"",OR(Kişisel!$C$1=Program!V197,AND(Program!V197="",Program!V$3=Kişisel!$C$1))),CONCATENATE(V$2,"-",Program!V195," "),"")</f>
        <v/>
      </c>
      <c r="W195" t="str">
        <f>IF(AND(Program!W195&lt;&gt;"",OR(Kişisel!$C$1=Program!W197,AND(Program!W197="",Program!W$3=Kişisel!$C$1))),CONCATENATE(W$2,"-",Program!W195," "),"")</f>
        <v/>
      </c>
      <c r="X195" t="str">
        <f>IF(AND(Program!X195&lt;&gt;"",OR(Kişisel!$C$1=Program!X197,AND(Program!X197="",Program!X$3=Kişisel!$C$1))),CONCATENATE(X$2,"-",Program!X195," "),"")</f>
        <v/>
      </c>
      <c r="Y195" t="str">
        <f>IF(AND(Program!Y195&lt;&gt;"",OR(Kişisel!$C$1=Program!Y197,AND(Program!Y197="",Program!Y$3=Kişisel!$C$1))),CONCATENATE(Y$2,"-",Program!Y195," "),"")</f>
        <v/>
      </c>
      <c r="Z195" t="str">
        <f>IF(AND(Program!Z195&lt;&gt;"",OR(Kişisel!$C$1=Program!Z197,AND(Program!Z197="",Program!Z$3=Kişisel!$C$1))),CONCATENATE(Z$2,"-",Program!Z195," "),"")</f>
        <v/>
      </c>
      <c r="AA195" t="str">
        <f>IF(AND(Program!AA195&lt;&gt;"",OR(Kişisel!$C$1=Program!AA197,AND(Program!AA197="",Program!AA$3=Kişisel!$C$1))),CONCATENATE(AA$2,"-",Program!AA195," "),"")</f>
        <v/>
      </c>
      <c r="AB195" t="str">
        <f>IF(AND(Program!AB195&lt;&gt;"",OR(Kişisel!$C$1=Program!AB197,AND(Program!AB197="",Program!AB$3=Kişisel!$C$1))),CONCATENATE(AB$2,"-",Program!AB195," "),"")</f>
        <v/>
      </c>
      <c r="AC195" t="str">
        <f>IF(AND(Program!AC195&lt;&gt;"",OR(Kişisel!$C$1=Program!AC197,AND(Program!AC197="",Program!AC$3=Kişisel!$C$1))),CONCATENATE(AC$2,"-",Program!AC195," "),"")</f>
        <v/>
      </c>
      <c r="AD195" t="str">
        <f>IF(AND(Program!AD195&lt;&gt;"",OR(Kişisel!$C$1=Program!AD197,AND(Program!AD197="",Program!AD$3=Kişisel!$C$1))),CONCATENATE(AD$2,"-",Program!AD195," "),"")</f>
        <v/>
      </c>
      <c r="AE195" t="str">
        <f>IF(AND(Program!AE195&lt;&gt;"",OR(Kişisel!$C$1=Program!AE197,AND(Program!AE197="",Program!AE$3=Kişisel!$C$1))),CONCATENATE(AE$2,"-",Program!AE195," "),"")</f>
        <v/>
      </c>
      <c r="AF195" t="str">
        <f>IF(AND(Program!AF195&lt;&gt;"",OR(Kişisel!$C$1=Program!AF197,AND(Program!AF197="",Program!AF$3=Kişisel!$C$1))),CONCATENATE(AF$2,"-",Program!AF195," "),"")</f>
        <v/>
      </c>
      <c r="AG195" t="str">
        <f>IF(AND(Program!AG195&lt;&gt;"",OR(Kişisel!$C$1=Program!AG197,AND(Program!AG197="",Program!AG$3=Kişisel!$C$1))),CONCATENATE(AG$2,"-",Program!AG195," "),"")</f>
        <v/>
      </c>
      <c r="AH195" t="str">
        <f>IF(AND(Program!AH195&lt;&gt;"",OR(Kişisel!$C$1=Program!AH197,AND(Program!AH197="",Program!AH$3=Kişisel!$C$1))),CONCATENATE(AH$2,"-",Program!AH195," "),"")</f>
        <v/>
      </c>
      <c r="AI195" t="str">
        <f>IF(AND(Program!AI195&lt;&gt;"",OR(Kişisel!$C$1=Program!AI197,AND(Program!AI197="",Program!AI$3=Kişisel!$C$1))),CONCATENATE(AI$2,"-",Program!AI195," "),"")</f>
        <v/>
      </c>
      <c r="AJ195" t="str">
        <f>IF(AND(Program!AJ195&lt;&gt;"",OR(Kişisel!$C$1=Program!AJ197,AND(Program!AJ197="",Program!AJ$3=Kişisel!$C$1))),CONCATENATE(AJ$2,"-",Program!AJ195," "),"")</f>
        <v/>
      </c>
      <c r="AK195" t="str">
        <f>IF(AND(Program!AK195&lt;&gt;"",OR(Kişisel!$C$1=Program!AK197,AND(Program!AK197="",Program!AK$3=Kişisel!$C$1))),CONCATENATE(AK$2,"-",Program!AK195," "),"")</f>
        <v/>
      </c>
      <c r="AL195" t="str">
        <f>IF(AND(Program!AL195&lt;&gt;"",OR(Kişisel!$C$1=Program!AL197,AND(Program!AL197="",Program!AL$3=Kişisel!$C$1))),CONCATENATE(AL$2,"-",Program!AL195," "),"")</f>
        <v/>
      </c>
      <c r="AM195" t="str">
        <f>IF(AND(Program!AM195&lt;&gt;"",OR(Kişisel!$C$1=Program!AM197,AND(Program!AM197="",Program!AM$3=Kişisel!$C$1))),CONCATENATE(AM$2,"-",Program!AM195," "),"")</f>
        <v/>
      </c>
      <c r="AN195" t="str">
        <f>IF(AND(Program!AN195&lt;&gt;"",OR(Kişisel!$C$1=Program!AN197,AND(Program!AN197="",Program!AN$3=Kişisel!$C$1))),CONCATENATE(AN$2,"-",Program!AN195," "),"")</f>
        <v/>
      </c>
      <c r="AO195" t="str">
        <f>IF(AND(Program!AO195&lt;&gt;"",OR(Kişisel!$C$1=Program!AO197,AND(Program!AO197="",Program!AO$3=Kişisel!$C$1))),CONCATENATE(AO$2,"-",Program!AO195," "),"")</f>
        <v/>
      </c>
      <c r="AP195" t="str">
        <f>IF(AND(Program!AP195&lt;&gt;"",OR(Kişisel!$C$1=Program!AP197,AND(Program!AP197="",Program!AP$3=Kişisel!$C$1))),CONCATENATE(AP$2,"-",Program!AP195," "),"")</f>
        <v/>
      </c>
      <c r="AQ195" t="str">
        <f>IF(AND(Program!AQ195&lt;&gt;"",OR(Kişisel!$C$1=Program!AQ197,AND(Program!AQ197="",Program!AQ$3=Kişisel!$C$1))),CONCATENATE(AQ$2,"-",Program!AQ195," "),"")</f>
        <v/>
      </c>
      <c r="AR195" t="str">
        <f>IF(AND(Program!AR195&lt;&gt;"",OR(Kişisel!$C$1=Program!AR197,AND(Program!AR197="",Program!AR$3=Kişisel!$C$1))),CONCATENATE(AR$2,"-",Program!AR195," "),"")</f>
        <v/>
      </c>
      <c r="AS195" t="str">
        <f>IF(AND(Program!AS195&lt;&gt;"",OR(Kişisel!$C$1=Program!AS197,AND(Program!AS197="",Program!AS$3=Kişisel!$C$1))),CONCATENATE(AS$2,"-",Program!AS195," "),"")</f>
        <v/>
      </c>
      <c r="AT195" t="str">
        <f>IF(AND(Program!AT195&lt;&gt;"",OR(Kişisel!$C$1=Program!AT197,AND(Program!AT197="",Program!AT$3=Kişisel!$C$1))),CONCATENATE(AT$2,"-",Program!AT195," "),"")</f>
        <v/>
      </c>
      <c r="AU195" t="str">
        <f>IF(AND(Program!AU195&lt;&gt;"",OR(Kişisel!$C$1=Program!AU197,AND(Program!AU197="",Program!AU$3=Kişisel!$C$1))),CONCATENATE(AU$2,"-",Program!AU195," "),"")</f>
        <v/>
      </c>
      <c r="AV195" t="str">
        <f>IF(AND(Program!AV195&lt;&gt;"",OR(Kişisel!$C$1=Program!AV197,AND(Program!AV197="",Program!AV$3=Kişisel!$C$1))),CONCATENATE(AV$2,"-",Program!AV195," "),"")</f>
        <v/>
      </c>
      <c r="AW195" t="str">
        <f>IF(AND(Program!AW195&lt;&gt;"",OR(Kişisel!$C$1=Program!AW197,AND(Program!AW197="",Program!AW$3=Kişisel!$C$1))),CONCATENATE(AW$2,"-",Program!AW195," "),"")</f>
        <v/>
      </c>
      <c r="AX195" t="str">
        <f>IF(AND(Program!AX195&lt;&gt;"",OR(Kişisel!$C$1=Program!AX197,AND(Program!AX197="",Program!AX$3=Kişisel!$C$1))),CONCATENATE(AX$2,"-",Program!AX195," "),"")</f>
        <v/>
      </c>
      <c r="AY195" t="str">
        <f>IF(AND(Program!AY195&lt;&gt;"",OR(Kişisel!$C$1=Program!AY197,AND(Program!AY197="",Program!AY$3=Kişisel!$C$1))),CONCATENATE(AY$2,"-",Program!AY195," "),"")</f>
        <v/>
      </c>
      <c r="AZ195" t="str">
        <f>IF(AND(Program!AZ195&lt;&gt;"",OR(Kişisel!$C$1=Program!AZ197,AND(Program!AZ197="",Program!AZ$3=Kişisel!$C$1))),CONCATENATE(AZ$2,"-",Program!AZ195," "),"")</f>
        <v/>
      </c>
      <c r="BA195" t="str">
        <f>IF(AND(Program!BA195&lt;&gt;"",OR(Kişisel!$C$1=Program!BA197,AND(Program!BA197="",Program!BA$3=Kişisel!$C$1))),CONCATENATE(BA$2,"-",Program!BA195," "),"")</f>
        <v/>
      </c>
      <c r="BB195" t="str">
        <f>IF(AND(Program!BB195&lt;&gt;"",OR(Kişisel!$C$1=Program!BB197,AND(Program!BB197="",Program!BB$3=Kişisel!$C$1))),CONCATENATE(BB$2,"-",Program!BB195," "),"")</f>
        <v/>
      </c>
      <c r="BC195" t="str">
        <f>IF(AND(Program!BC195&lt;&gt;"",OR(Kişisel!$C$1=Program!BC197,AND(Program!BC197="",Program!BC$3=Kişisel!$C$1))),CONCATENATE(BC$2,"-",Program!BC195," "),"")</f>
        <v/>
      </c>
      <c r="BD195" t="str">
        <f>IF(AND(Program!BD195&lt;&gt;"",OR(Kişisel!$C$1=Program!BD197,AND(Program!BD197="",Program!BD$3=Kişisel!$C$1))),CONCATENATE(BD$2,"-",Program!BD195," "),"")</f>
        <v/>
      </c>
      <c r="BE195" t="str">
        <f>IF(AND(Program!BE195&lt;&gt;"",OR(Kişisel!$C$1=Program!BE197,AND(Program!BE197="",Program!BE$3=Kişisel!$C$1))),CONCATENATE(BE$2,"-",Program!BE195," "),"")</f>
        <v/>
      </c>
      <c r="BF195" t="str">
        <f t="shared" ref="BF195" si="288">CONCATENATE(D195,E195,F195,G195,H195,I195,J195,K195,L195,M195,N195,O195,P195,Q195,R195,S195,T195,U195,V195,W195,X195,Y195,Z195,AA195,AB195,AC195,AD195,AE195,AF195,AG195,AH195,AI195,AJ195,AK195,AL195,AM195,AN195,AO195,AP195,AQ195,)</f>
        <v/>
      </c>
      <c r="BG195" t="str">
        <f t="shared" ref="BG195" si="289">CONCATENATE(AR195,AS195,AT195,AU195,AV195,AW195,AX195,AY195,AZ195,BA195,BB195,BC195,BD195,BE195,)</f>
        <v/>
      </c>
    </row>
    <row r="196" spans="1:59">
      <c r="A196" s="394"/>
      <c r="B196" s="5"/>
      <c r="D196" s="29" t="str">
        <f>IF(D194&lt;&gt;"",IF(Program!D197&lt;&gt;"","("&amp;Program!D197&amp;")","("&amp;Program!D$3&amp;")"),"")</f>
        <v/>
      </c>
      <c r="E196" s="29" t="str">
        <f>IF(E194&lt;&gt;"",IF(Program!E197&lt;&gt;"","("&amp;Program!E197&amp;")","("&amp;Program!E$3&amp;")"),"")</f>
        <v/>
      </c>
      <c r="F196" s="29" t="str">
        <f>IF(F194&lt;&gt;"",IF(Program!F197&lt;&gt;"","("&amp;Program!F197&amp;")","("&amp;Program!F$3&amp;")"),"")</f>
        <v/>
      </c>
      <c r="G196" s="29" t="str">
        <f>IF(G194&lt;&gt;"",IF(Program!G197&lt;&gt;"","("&amp;Program!G197&amp;")","("&amp;Program!G$3&amp;")"),"")</f>
        <v/>
      </c>
      <c r="H196" s="29" t="str">
        <f>IF(H194&lt;&gt;"",IF(Program!H197&lt;&gt;"","("&amp;Program!H197&amp;")","("&amp;Program!H$3&amp;")"),"")</f>
        <v/>
      </c>
      <c r="I196" s="29" t="str">
        <f>IF(I194&lt;&gt;"",IF(Program!I197&lt;&gt;"","("&amp;Program!I197&amp;")","("&amp;Program!I$3&amp;")"),"")</f>
        <v/>
      </c>
      <c r="J196" s="29" t="str">
        <f>IF(J194&lt;&gt;"",IF(Program!J197&lt;&gt;"","("&amp;Program!J197&amp;")","("&amp;Program!J$3&amp;")"),"")</f>
        <v/>
      </c>
      <c r="K196" s="29" t="str">
        <f>IF(K194&lt;&gt;"",IF(Program!K197&lt;&gt;"","("&amp;Program!K197&amp;")","("&amp;Program!K$3&amp;")"),"")</f>
        <v/>
      </c>
      <c r="L196" s="29" t="str">
        <f>IF(L194&lt;&gt;"",IF(Program!L197&lt;&gt;"","("&amp;Program!L197&amp;")","("&amp;Program!L$3&amp;")"),"")</f>
        <v/>
      </c>
      <c r="M196" s="29" t="str">
        <f>IF(M194&lt;&gt;"",IF(Program!M197&lt;&gt;"","("&amp;Program!M197&amp;")","("&amp;Program!M$3&amp;")"),"")</f>
        <v/>
      </c>
      <c r="N196" s="29" t="str">
        <f>IF(N194&lt;&gt;"",IF(Program!N197&lt;&gt;"","("&amp;Program!N197&amp;")","("&amp;Program!N$3&amp;")"),"")</f>
        <v/>
      </c>
      <c r="O196" s="29" t="str">
        <f>IF(O194&lt;&gt;"",IF(Program!O197&lt;&gt;"","("&amp;Program!O197&amp;")","("&amp;Program!O$3&amp;")"),"")</f>
        <v/>
      </c>
      <c r="P196" s="29" t="str">
        <f>IF(P194&lt;&gt;"",IF(Program!P197&lt;&gt;"","("&amp;Program!P197&amp;")","("&amp;Program!P$3&amp;")"),"")</f>
        <v/>
      </c>
      <c r="Q196" s="29" t="str">
        <f>IF(Q194&lt;&gt;"",IF(Program!Q197&lt;&gt;"","("&amp;Program!Q197&amp;")","("&amp;Program!Q$3&amp;")"),"")</f>
        <v/>
      </c>
      <c r="R196" s="29" t="str">
        <f>IF(R194&lt;&gt;"",IF(Program!R197&lt;&gt;"","("&amp;Program!R197&amp;")","("&amp;Program!R$3&amp;")"),"")</f>
        <v/>
      </c>
      <c r="S196" s="29" t="str">
        <f>IF(S194&lt;&gt;"",IF(Program!S197&lt;&gt;"","("&amp;Program!S197&amp;")","("&amp;Program!S$3&amp;")"),"")</f>
        <v/>
      </c>
      <c r="T196" s="29" t="str">
        <f>IF(T194&lt;&gt;"",IF(Program!T197&lt;&gt;"","("&amp;Program!T197&amp;")","("&amp;Program!T$3&amp;")"),"")</f>
        <v/>
      </c>
      <c r="U196" s="29" t="str">
        <f>IF(U194&lt;&gt;"",IF(Program!U197&lt;&gt;"","("&amp;Program!U197&amp;")","("&amp;Program!U$3&amp;")"),"")</f>
        <v/>
      </c>
      <c r="V196" s="29" t="str">
        <f>IF(V194&lt;&gt;"",IF(Program!V197&lt;&gt;"","("&amp;Program!V197&amp;")","("&amp;Program!V$3&amp;")"),"")</f>
        <v/>
      </c>
      <c r="W196" s="29" t="str">
        <f>IF(W194&lt;&gt;"",IF(Program!W197&lt;&gt;"","("&amp;Program!W197&amp;")","("&amp;Program!W$3&amp;")"),"")</f>
        <v/>
      </c>
      <c r="X196" s="29" t="str">
        <f>IF(X194&lt;&gt;"",IF(Program!X197&lt;&gt;"","("&amp;Program!X197&amp;")","("&amp;Program!X$3&amp;")"),"")</f>
        <v/>
      </c>
      <c r="Y196" s="29" t="str">
        <f>IF(Y194&lt;&gt;"",IF(Program!Y197&lt;&gt;"","("&amp;Program!Y197&amp;")","("&amp;Program!Y$3&amp;")"),"")</f>
        <v/>
      </c>
      <c r="Z196" s="29" t="str">
        <f>IF(Z194&lt;&gt;"",IF(Program!Z197&lt;&gt;"","("&amp;Program!Z197&amp;")","("&amp;Program!Z$3&amp;")"),"")</f>
        <v/>
      </c>
      <c r="AA196" s="29" t="str">
        <f>IF(AA194&lt;&gt;"",IF(Program!AA197&lt;&gt;"","("&amp;Program!AA197&amp;")","("&amp;Program!AA$3&amp;")"),"")</f>
        <v/>
      </c>
      <c r="AB196" s="29" t="str">
        <f>IF(AB194&lt;&gt;"",IF(Program!AB197&lt;&gt;"","("&amp;Program!AB197&amp;")","("&amp;Program!AB$3&amp;")"),"")</f>
        <v/>
      </c>
      <c r="AC196" s="29" t="str">
        <f>IF(AC194&lt;&gt;"",IF(Program!AC197&lt;&gt;"","("&amp;Program!AC197&amp;")","("&amp;Program!AC$3&amp;")"),"")</f>
        <v/>
      </c>
      <c r="AD196" s="29" t="str">
        <f>IF(AD194&lt;&gt;"",IF(Program!AD197&lt;&gt;"","("&amp;Program!AD197&amp;")","("&amp;Program!AD$3&amp;")"),"")</f>
        <v/>
      </c>
      <c r="AE196" s="29" t="str">
        <f>IF(AE194&lt;&gt;"",IF(Program!AE197&lt;&gt;"","("&amp;Program!AE197&amp;")","("&amp;Program!AE$3&amp;")"),"")</f>
        <v/>
      </c>
      <c r="AF196" s="29" t="str">
        <f>IF(AF194&lt;&gt;"",IF(Program!AF197&lt;&gt;"","("&amp;Program!AF197&amp;")","("&amp;Program!AF$3&amp;")"),"")</f>
        <v/>
      </c>
      <c r="AG196" s="29" t="str">
        <f>IF(AG194&lt;&gt;"",IF(Program!AG197&lt;&gt;"","("&amp;Program!AG197&amp;")","("&amp;Program!AG$3&amp;")"),"")</f>
        <v/>
      </c>
      <c r="AH196" s="29" t="str">
        <f>IF(AH194&lt;&gt;"",IF(Program!AH197&lt;&gt;"","("&amp;Program!AH197&amp;")","("&amp;Program!AH$3&amp;")"),"")</f>
        <v/>
      </c>
      <c r="AI196" s="29" t="str">
        <f>IF(AI194&lt;&gt;"",IF(Program!AI197&lt;&gt;"","("&amp;Program!AI197&amp;")","("&amp;Program!AI$3&amp;")"),"")</f>
        <v/>
      </c>
      <c r="AJ196" s="29" t="str">
        <f>IF(AJ194&lt;&gt;"",IF(Program!AJ197&lt;&gt;"","("&amp;Program!AJ197&amp;")","("&amp;Program!AJ$3&amp;")"),"")</f>
        <v/>
      </c>
      <c r="AK196" s="29" t="str">
        <f>IF(AK194&lt;&gt;"",IF(Program!AK197&lt;&gt;"","("&amp;Program!AK197&amp;")","("&amp;Program!AK$3&amp;")"),"")</f>
        <v/>
      </c>
      <c r="AL196" s="29" t="str">
        <f>IF(AL194&lt;&gt;"",IF(Program!AL197&lt;&gt;"","("&amp;Program!AL197&amp;")","("&amp;Program!AL$3&amp;")"),"")</f>
        <v/>
      </c>
      <c r="AM196" s="29" t="str">
        <f>IF(AM194&lt;&gt;"",IF(Program!AM197&lt;&gt;"","("&amp;Program!AM197&amp;")","("&amp;Program!AM$3&amp;")"),"")</f>
        <v/>
      </c>
      <c r="AN196" s="29" t="str">
        <f>IF(AN194&lt;&gt;"",IF(Program!AN197&lt;&gt;"","("&amp;Program!AN197&amp;")","("&amp;Program!AN$3&amp;")"),"")</f>
        <v/>
      </c>
      <c r="AO196" s="29" t="str">
        <f>IF(AO194&lt;&gt;"",IF(Program!AO197&lt;&gt;"","("&amp;Program!AO197&amp;")","("&amp;Program!AO$3&amp;")"),"")</f>
        <v/>
      </c>
      <c r="AP196" s="29" t="str">
        <f>IF(AP194&lt;&gt;"",IF(Program!AP197&lt;&gt;"","("&amp;Program!AP197&amp;")","("&amp;Program!AP$3&amp;")"),"")</f>
        <v/>
      </c>
      <c r="AQ196" s="29" t="str">
        <f>IF(AQ194&lt;&gt;"",IF(Program!AQ197&lt;&gt;"","("&amp;Program!AQ197&amp;")","("&amp;Program!AQ$3&amp;")"),"")</f>
        <v/>
      </c>
      <c r="AR196" s="29" t="str">
        <f>IF(AR194&lt;&gt;"",IF(Program!AR197&lt;&gt;"","("&amp;Program!AR197&amp;")","("&amp;Program!AR$3&amp;")"),"")</f>
        <v/>
      </c>
      <c r="AS196" s="29" t="str">
        <f>IF(AS194&lt;&gt;"",IF(Program!AS197&lt;&gt;"","("&amp;Program!AS197&amp;")","("&amp;Program!AS$3&amp;")"),"")</f>
        <v/>
      </c>
      <c r="AT196" s="29" t="str">
        <f>IF(AT194&lt;&gt;"",IF(Program!AT197&lt;&gt;"","("&amp;Program!AT197&amp;")","("&amp;Program!AT$3&amp;")"),"")</f>
        <v/>
      </c>
      <c r="AU196" s="29" t="str">
        <f>IF(AU194&lt;&gt;"",IF(Program!AU197&lt;&gt;"","("&amp;Program!AU197&amp;")","("&amp;Program!AU$3&amp;")"),"")</f>
        <v/>
      </c>
      <c r="AV196" s="29" t="str">
        <f>IF(AV194&lt;&gt;"",IF(Program!AV197&lt;&gt;"","("&amp;Program!AV197&amp;")","("&amp;Program!AV$3&amp;")"),"")</f>
        <v/>
      </c>
      <c r="AW196" s="29" t="str">
        <f>IF(AW194&lt;&gt;"",IF(Program!AW197&lt;&gt;"","("&amp;Program!AW197&amp;")","("&amp;Program!AW$3&amp;")"),"")</f>
        <v/>
      </c>
      <c r="AX196" s="29" t="str">
        <f>IF(AX194&lt;&gt;"",IF(Program!AX197&lt;&gt;"","("&amp;Program!AX197&amp;")","("&amp;Program!AX$3&amp;")"),"")</f>
        <v/>
      </c>
      <c r="AY196" s="29" t="str">
        <f>IF(AY194&lt;&gt;"",IF(Program!AY197&lt;&gt;"","("&amp;Program!AY197&amp;")","("&amp;Program!AY$3&amp;")"),"")</f>
        <v/>
      </c>
      <c r="AZ196" s="29" t="str">
        <f>IF(AZ194&lt;&gt;"",IF(Program!AZ197&lt;&gt;"","("&amp;Program!AZ197&amp;")","("&amp;Program!AZ$3&amp;")"),"")</f>
        <v/>
      </c>
      <c r="BA196" s="29" t="str">
        <f>IF(BA194&lt;&gt;"",IF(Program!BA197&lt;&gt;"","("&amp;Program!BA197&amp;")","("&amp;Program!BA$3&amp;")"),"")</f>
        <v/>
      </c>
      <c r="BB196" s="29" t="str">
        <f>IF(BB194&lt;&gt;"",IF(Program!BB197&lt;&gt;"","("&amp;Program!BB197&amp;")","("&amp;Program!BB$3&amp;")"),"")</f>
        <v/>
      </c>
      <c r="BC196" s="29" t="str">
        <f>IF(BC194&lt;&gt;"",IF(Program!BC197&lt;&gt;"","("&amp;Program!BC197&amp;")","("&amp;Program!BC$3&amp;")"),"")</f>
        <v/>
      </c>
      <c r="BD196" s="29" t="str">
        <f>IF(BD194&lt;&gt;"",IF(Program!BD197&lt;&gt;"","("&amp;Program!BD197&amp;")","("&amp;Program!BD$3&amp;")"),"")</f>
        <v/>
      </c>
      <c r="BE196" s="29" t="str">
        <f>IF(BE194&lt;&gt;"",IF(Program!BE197&lt;&gt;"","("&amp;Program!BE197&amp;")","("&amp;Program!BE$3&amp;")"),"")</f>
        <v/>
      </c>
      <c r="BG196" t="str">
        <f t="shared" ref="BG196:BG197" si="290">CONCATENATE(AR196,AR198,AS196,AS198,AT196,AT198,AU196,AU198,AV196,AV198,AW196,AW198,AX196,AX198,AY196,AY198,AZ196,AZ198,BA196,BA198,BB196,BB198,BC196,BC198,BD196,BD198,BE196,BE198)</f>
        <v/>
      </c>
    </row>
    <row r="197" spans="1:59">
      <c r="A197" s="394"/>
      <c r="B197" s="5">
        <v>0.66666666666666696</v>
      </c>
      <c r="C197" s="6" t="str">
        <f t="shared" si="225"/>
        <v/>
      </c>
      <c r="D197" s="9" t="str">
        <f>IF(IFERROR(SEARCH(Kişisel!$A$1,Program!D199),FALSE),D$2&amp;"-"&amp;Program!D198&amp;"/ ","")</f>
        <v/>
      </c>
      <c r="E197" s="9" t="str">
        <f>IF(IFERROR(SEARCH(Kişisel!$A$1,Program!E199),FALSE),E$2&amp;"-"&amp;Program!E198&amp;"/ ","")</f>
        <v/>
      </c>
      <c r="F197" s="9" t="str">
        <f>IF(IFERROR(SEARCH(Kişisel!$A$1,Program!F199),FALSE),F$2&amp;"-"&amp;Program!F198&amp;"/ ","")</f>
        <v/>
      </c>
      <c r="G197" s="9" t="str">
        <f>IF(IFERROR(SEARCH(Kişisel!$A$1,Program!G199),FALSE),G$2&amp;"-"&amp;Program!G198&amp;"/ ","")</f>
        <v/>
      </c>
      <c r="H197" s="9" t="str">
        <f>IF(IFERROR(SEARCH(Kişisel!$A$1,Program!H199),FALSE),H$2&amp;"-"&amp;Program!H198&amp;"/ ","")</f>
        <v/>
      </c>
      <c r="I197" s="9" t="str">
        <f>IF(IFERROR(SEARCH(Kişisel!$A$1,Program!I199),FALSE),I$2&amp;"-"&amp;Program!I198&amp;"/ ","")</f>
        <v/>
      </c>
      <c r="J197" s="9" t="str">
        <f>IF(IFERROR(SEARCH(Kişisel!$A$1,Program!J199),FALSE),J$2&amp;"-"&amp;Program!J198&amp;"/ ","")</f>
        <v/>
      </c>
      <c r="K197" s="9" t="str">
        <f>IF(IFERROR(SEARCH(Kişisel!$A$1,Program!K199),FALSE),K$2&amp;"-"&amp;Program!K198&amp;"/ ","")</f>
        <v/>
      </c>
      <c r="L197" s="9" t="str">
        <f>IF(IFERROR(SEARCH(Kişisel!$A$1,Program!L199),FALSE),L$2&amp;"-"&amp;Program!L198&amp;"/ ","")</f>
        <v/>
      </c>
      <c r="M197" s="9" t="str">
        <f>IF(IFERROR(SEARCH(Kişisel!$A$1,Program!M199),FALSE),M$2&amp;"-"&amp;Program!M198&amp;"/ ","")</f>
        <v/>
      </c>
      <c r="N197" s="9" t="str">
        <f>IF(IFERROR(SEARCH(Kişisel!$A$1,Program!N199),FALSE),N$2&amp;"-"&amp;Program!N198&amp;"/ ","")</f>
        <v/>
      </c>
      <c r="O197" s="9" t="str">
        <f>IF(IFERROR(SEARCH(Kişisel!$A$1,Program!O199),FALSE),O$2&amp;"-"&amp;Program!O198&amp;"/ ","")</f>
        <v/>
      </c>
      <c r="P197" s="9" t="str">
        <f>IF(IFERROR(SEARCH(Kişisel!$A$1,Program!P199),FALSE),P$2&amp;"-"&amp;Program!P198&amp;"/ ","")</f>
        <v/>
      </c>
      <c r="Q197" s="9" t="str">
        <f>IF(IFERROR(SEARCH(Kişisel!$A$1,Program!Q199),FALSE),Q$2&amp;"-"&amp;Program!Q198&amp;"/ ","")</f>
        <v/>
      </c>
      <c r="R197" s="9" t="str">
        <f>IF(IFERROR(SEARCH(Kişisel!$A$1,Program!R199),FALSE),R$2&amp;"-"&amp;Program!R198&amp;"/ ","")</f>
        <v/>
      </c>
      <c r="S197" s="9" t="str">
        <f>IF(IFERROR(SEARCH(Kişisel!$A$1,Program!S199),FALSE),S$2&amp;"-"&amp;Program!S198&amp;"/ ","")</f>
        <v/>
      </c>
      <c r="T197" s="9" t="str">
        <f>IF(IFERROR(SEARCH(Kişisel!$A$1,Program!T199),FALSE),T$2&amp;"-"&amp;Program!T198&amp;"/ ","")</f>
        <v/>
      </c>
      <c r="U197" s="9" t="str">
        <f>IF(IFERROR(SEARCH(Kişisel!$A$1,Program!U199),FALSE),U$2&amp;"-"&amp;Program!U198&amp;"/ ","")</f>
        <v/>
      </c>
      <c r="V197" s="9" t="str">
        <f>IF(IFERROR(SEARCH(Kişisel!$A$1,Program!V199),FALSE),V$2&amp;"-"&amp;Program!V198&amp;"/ ","")</f>
        <v/>
      </c>
      <c r="W197" s="9" t="str">
        <f>IF(IFERROR(SEARCH(Kişisel!$A$1,Program!W199),FALSE),W$2&amp;"-"&amp;Program!W198&amp;"/ ","")</f>
        <v/>
      </c>
      <c r="X197" s="9" t="str">
        <f>IF(IFERROR(SEARCH(Kişisel!$A$1,Program!X199),FALSE),X$2&amp;"-"&amp;Program!X198&amp;"/ ","")</f>
        <v/>
      </c>
      <c r="Y197" s="9" t="str">
        <f>IF(IFERROR(SEARCH(Kişisel!$A$1,Program!Y199),FALSE),Y$2&amp;"-"&amp;Program!Y198&amp;"/ ","")</f>
        <v/>
      </c>
      <c r="Z197" s="9" t="str">
        <f>IF(IFERROR(SEARCH(Kişisel!$A$1,Program!Z199),FALSE),Z$2&amp;"-"&amp;Program!Z198&amp;"/ ","")</f>
        <v/>
      </c>
      <c r="AA197" s="9" t="str">
        <f>IF(IFERROR(SEARCH(Kişisel!$A$1,Program!AA199),FALSE),AA$2&amp;"-"&amp;Program!AA198&amp;"/ ","")</f>
        <v/>
      </c>
      <c r="AB197" s="9" t="str">
        <f>IF(IFERROR(SEARCH(Kişisel!$A$1,Program!AB199),FALSE),AB$2&amp;"-"&amp;Program!AB198&amp;"/ ","")</f>
        <v/>
      </c>
      <c r="AC197" s="9" t="str">
        <f>IF(IFERROR(SEARCH(Kişisel!$A$1,Program!AC199),FALSE),AC$2&amp;"-"&amp;Program!AC198&amp;"/ ","")</f>
        <v/>
      </c>
      <c r="AD197" s="9" t="str">
        <f>IF(IFERROR(SEARCH(Kişisel!$A$1,Program!AD199),FALSE),AD$2&amp;"-"&amp;Program!AD198&amp;"/ ","")</f>
        <v/>
      </c>
      <c r="AE197" s="9" t="str">
        <f>IF(IFERROR(SEARCH(Kişisel!$A$1,Program!AE199),FALSE),AE$2&amp;"-"&amp;Program!AE198&amp;"/ ","")</f>
        <v/>
      </c>
      <c r="AF197" s="9" t="str">
        <f>IF(IFERROR(SEARCH(Kişisel!$A$1,Program!AF199),FALSE),AF$2&amp;"-"&amp;Program!AF198&amp;"/ ","")</f>
        <v/>
      </c>
      <c r="AG197" s="9" t="str">
        <f>IF(IFERROR(SEARCH(Kişisel!$A$1,Program!AG199),FALSE),AG$2&amp;"-"&amp;Program!AG198&amp;"/ ","")</f>
        <v/>
      </c>
      <c r="AH197" s="9" t="str">
        <f>IF(IFERROR(SEARCH(Kişisel!$A$1,Program!AH199),FALSE),AH$2&amp;"-"&amp;Program!AH198&amp;"/ ","")</f>
        <v/>
      </c>
      <c r="AI197" s="9" t="str">
        <f>IF(IFERROR(SEARCH(Kişisel!$A$1,Program!AI199),FALSE),AI$2&amp;"-"&amp;Program!AI198&amp;"/ ","")</f>
        <v/>
      </c>
      <c r="AJ197" s="9" t="str">
        <f>IF(IFERROR(SEARCH(Kişisel!$A$1,Program!AJ199),FALSE),AJ$2&amp;"-"&amp;Program!AJ198&amp;"/ ","")</f>
        <v/>
      </c>
      <c r="AK197" s="9" t="str">
        <f>IF(IFERROR(SEARCH(Kişisel!$A$1,Program!AK199),FALSE),AK$2&amp;"-"&amp;Program!AK198&amp;"/ ","")</f>
        <v/>
      </c>
      <c r="AL197" s="9" t="str">
        <f>IF(IFERROR(SEARCH(Kişisel!$A$1,Program!AL199),FALSE),AL$2&amp;"-"&amp;Program!AL198&amp;"/ ","")</f>
        <v/>
      </c>
      <c r="AM197" s="9" t="str">
        <f>IF(IFERROR(SEARCH(Kişisel!$A$1,Program!AM199),FALSE),AM$2&amp;"-"&amp;Program!AM198&amp;"/ ","")</f>
        <v/>
      </c>
      <c r="AN197" s="9" t="str">
        <f>IF(IFERROR(SEARCH(Kişisel!$A$1,Program!AN199),FALSE),AN$2&amp;"-"&amp;Program!AN198&amp;"/ ","")</f>
        <v/>
      </c>
      <c r="AO197" s="9" t="str">
        <f>IF(IFERROR(SEARCH(Kişisel!$A$1,Program!AO199),FALSE),AO$2&amp;"-"&amp;Program!AO198&amp;"/ ","")</f>
        <v/>
      </c>
      <c r="AP197" s="9" t="str">
        <f>IF(IFERROR(SEARCH(Kişisel!$A$1,Program!AP199),FALSE),AP$2&amp;"-"&amp;Program!AP198&amp;"/ ","")</f>
        <v/>
      </c>
      <c r="AQ197" s="9" t="str">
        <f>IF(IFERROR(SEARCH(Kişisel!$A$1,Program!AQ199),FALSE),AQ$2&amp;"-"&amp;Program!AQ198&amp;"/ ","")</f>
        <v/>
      </c>
      <c r="AR197" s="9" t="str">
        <f>IF(IFERROR(SEARCH(Kişisel!$A$1,Program!AR199),FALSE),AR$2&amp;"-"&amp;Program!AR198&amp;"/ ","")</f>
        <v/>
      </c>
      <c r="AS197" s="9" t="str">
        <f>IF(IFERROR(SEARCH(Kişisel!$A$1,Program!AS199),FALSE),AS$2&amp;"-"&amp;Program!AS198&amp;"/ ","")</f>
        <v/>
      </c>
      <c r="AT197" s="9" t="str">
        <f>IF(IFERROR(SEARCH(Kişisel!$A$1,Program!AT199),FALSE),AT$2&amp;"-"&amp;Program!AT198&amp;"/ ","")</f>
        <v/>
      </c>
      <c r="AU197" s="9" t="str">
        <f>IF(IFERROR(SEARCH(Kişisel!$A$1,Program!AU199),FALSE),AU$2&amp;"-"&amp;Program!AU198&amp;"/ ","")</f>
        <v/>
      </c>
      <c r="AV197" s="9" t="str">
        <f>IF(IFERROR(SEARCH(Kişisel!$A$1,Program!AV199),FALSE),AV$2&amp;"-"&amp;Program!AV198&amp;"/ ","")</f>
        <v/>
      </c>
      <c r="AW197" s="9" t="str">
        <f>IF(IFERROR(SEARCH(Kişisel!$A$1,Program!AW199),FALSE),AW$2&amp;"-"&amp;Program!AW198&amp;"/ ","")</f>
        <v/>
      </c>
      <c r="AX197" s="9" t="str">
        <f>IF(IFERROR(SEARCH(Kişisel!$A$1,Program!AX199),FALSE),AX$2&amp;"-"&amp;Program!AX198&amp;"/ ","")</f>
        <v/>
      </c>
      <c r="AY197" s="9" t="str">
        <f>IF(IFERROR(SEARCH(Kişisel!$A$1,Program!AY199),FALSE),AY$2&amp;"-"&amp;Program!AY198&amp;"/ ","")</f>
        <v/>
      </c>
      <c r="AZ197" s="9" t="str">
        <f>IF(IFERROR(SEARCH(Kişisel!$A$1,Program!AZ199),FALSE),AZ$2&amp;"-"&amp;Program!AZ198&amp;"/ ","")</f>
        <v/>
      </c>
      <c r="BA197" s="9" t="str">
        <f>IF(IFERROR(SEARCH(Kişisel!$A$1,Program!BA199),FALSE),BA$2&amp;"-"&amp;Program!BA198&amp;"/ ","")</f>
        <v/>
      </c>
      <c r="BB197" s="9" t="str">
        <f>IF(IFERROR(SEARCH(Kişisel!$A$1,Program!BB199),FALSE),BB$2&amp;"-"&amp;Program!BB198&amp;"/ ","")</f>
        <v/>
      </c>
      <c r="BC197" s="9" t="str">
        <f>IF(IFERROR(SEARCH(Kişisel!$A$1,Program!BC199),FALSE),BC$2&amp;"-"&amp;Program!BC198&amp;"/ ","")</f>
        <v/>
      </c>
      <c r="BD197" s="9" t="str">
        <f>IF(IFERROR(SEARCH(Kişisel!$A$1,Program!BD199),FALSE),BD$2&amp;"-"&amp;Program!BD198&amp;"/ ","")</f>
        <v/>
      </c>
      <c r="BE197" s="9" t="str">
        <f>IF(IFERROR(SEARCH(Kişisel!$A$1,Program!BE199),FALSE),BE$2&amp;"-"&amp;Program!BE198&amp;"/ ","")</f>
        <v/>
      </c>
      <c r="BF197" t="str">
        <f t="shared" ref="BF197" si="291">CONCATENATE(D197,D199,E197,E199,F197,F199,G197,G199,H197,H199,I197,I199,J197,J199,K197,K199,L197,L199,M197,M199,N197,N199,O197,O199,P197,P199,Q197,Q199,R197,R199,S197,S199,T197,T199,U197,U199,V197,V199,W197,W199,X197,X199,Y197,Y199,Z197,Z199,AA197,AA199,AB197,AB199,AC197,AC199,AD197,AD199,AE197,AE199,AF197,AF199,AG197,AG199,AH197,AH199,AI197,AI199,AJ197,AJ199,AK197,AK199,AL197,AL199,AM197,AM199,AN197,AN199,AO197,AO199,AP197,AP199,AQ197,AQ199)</f>
        <v/>
      </c>
      <c r="BG197" t="str">
        <f t="shared" si="290"/>
        <v/>
      </c>
    </row>
    <row r="198" spans="1:59">
      <c r="A198" s="394"/>
      <c r="B198" s="5"/>
      <c r="C198" s="6" t="str">
        <f t="shared" si="225"/>
        <v/>
      </c>
      <c r="D198" t="str">
        <f>IF(AND(Program!D198&lt;&gt;"",OR(Kişisel!$C$1=Program!D200,AND(Program!D200="",Program!D$3=Kişisel!$C$1))),CONCATENATE(D$2,"-",Program!D198," "),"")</f>
        <v/>
      </c>
      <c r="E198" t="str">
        <f>IF(AND(Program!E198&lt;&gt;"",OR(Kişisel!$C$1=Program!E200,AND(Program!E200="",Program!E$3=Kişisel!$C$1))),CONCATENATE(E$2,"-",Program!E198," "),"")</f>
        <v/>
      </c>
      <c r="F198" t="str">
        <f>IF(AND(Program!F198&lt;&gt;"",OR(Kişisel!$C$1=Program!F200,AND(Program!F200="",Program!F$3=Kişisel!$C$1))),CONCATENATE(F$2,"-",Program!F198," "),"")</f>
        <v/>
      </c>
      <c r="G198" t="str">
        <f>IF(AND(Program!G198&lt;&gt;"",OR(Kişisel!$C$1=Program!G200,AND(Program!G200="",Program!G$3=Kişisel!$C$1))),CONCATENATE(G$2,"-",Program!G198," "),"")</f>
        <v/>
      </c>
      <c r="H198" t="str">
        <f>IF(AND(Program!H198&lt;&gt;"",OR(Kişisel!$C$1=Program!H200,AND(Program!H200="",Program!H$3=Kişisel!$C$1))),CONCATENATE(H$2,"-",Program!H198," "),"")</f>
        <v/>
      </c>
      <c r="I198" t="str">
        <f>IF(AND(Program!I198&lt;&gt;"",OR(Kişisel!$C$1=Program!I200,AND(Program!I200="",Program!I$3=Kişisel!$C$1))),CONCATENATE(I$2,"-",Program!I198," "),"")</f>
        <v/>
      </c>
      <c r="J198" t="str">
        <f>IF(AND(Program!J198&lt;&gt;"",OR(Kişisel!$C$1=Program!J200,AND(Program!J200="",Program!J$3=Kişisel!$C$1))),CONCATENATE(J$2,"-",Program!J198," "),"")</f>
        <v/>
      </c>
      <c r="K198" t="str">
        <f>IF(AND(Program!K198&lt;&gt;"",OR(Kişisel!$C$1=Program!K200,AND(Program!K200="",Program!K$3=Kişisel!$C$1))),CONCATENATE(K$2,"-",Program!K198," "),"")</f>
        <v/>
      </c>
      <c r="L198" t="str">
        <f>IF(AND(Program!L198&lt;&gt;"",OR(Kişisel!$C$1=Program!L200,AND(Program!L200="",Program!L$3=Kişisel!$C$1))),CONCATENATE(L$2,"-",Program!L198," "),"")</f>
        <v/>
      </c>
      <c r="M198" t="str">
        <f>IF(AND(Program!M198&lt;&gt;"",OR(Kişisel!$C$1=Program!M200,AND(Program!M200="",Program!M$3=Kişisel!$C$1))),CONCATENATE(M$2,"-",Program!M198," "),"")</f>
        <v/>
      </c>
      <c r="N198" t="str">
        <f>IF(AND(Program!N198&lt;&gt;"",OR(Kişisel!$C$1=Program!N200,AND(Program!N200="",Program!N$3=Kişisel!$C$1))),CONCATENATE(N$2,"-",Program!N198," "),"")</f>
        <v/>
      </c>
      <c r="O198" t="str">
        <f>IF(AND(Program!O198&lt;&gt;"",OR(Kişisel!$C$1=Program!O200,AND(Program!O200="",Program!O$3=Kişisel!$C$1))),CONCATENATE(O$2,"-",Program!O198," "),"")</f>
        <v/>
      </c>
      <c r="P198" t="str">
        <f>IF(AND(Program!P198&lt;&gt;"",OR(Kişisel!$C$1=Program!P200,AND(Program!P200="",Program!P$3=Kişisel!$C$1))),CONCATENATE(P$2,"-",Program!P198," "),"")</f>
        <v/>
      </c>
      <c r="Q198" t="str">
        <f>IF(AND(Program!Q198&lt;&gt;"",OR(Kişisel!$C$1=Program!Q200,AND(Program!Q200="",Program!Q$3=Kişisel!$C$1))),CONCATENATE(Q$2,"-",Program!Q198," "),"")</f>
        <v/>
      </c>
      <c r="R198" t="str">
        <f>IF(AND(Program!R198&lt;&gt;"",OR(Kişisel!$C$1=Program!R200,AND(Program!R200="",Program!R$3=Kişisel!$C$1))),CONCATENATE(R$2,"-",Program!R198," "),"")</f>
        <v/>
      </c>
      <c r="S198" t="str">
        <f>IF(AND(Program!S198&lt;&gt;"",OR(Kişisel!$C$1=Program!S200,AND(Program!S200="",Program!S$3=Kişisel!$C$1))),CONCATENATE(S$2,"-",Program!S198," "),"")</f>
        <v/>
      </c>
      <c r="T198" t="str">
        <f>IF(AND(Program!T198&lt;&gt;"",OR(Kişisel!$C$1=Program!T200,AND(Program!T200="",Program!T$3=Kişisel!$C$1))),CONCATENATE(T$2,"-",Program!T198," "),"")</f>
        <v/>
      </c>
      <c r="U198" t="str">
        <f>IF(AND(Program!U198&lt;&gt;"",OR(Kişisel!$C$1=Program!U200,AND(Program!U200="",Program!U$3=Kişisel!$C$1))),CONCATENATE(U$2,"-",Program!U198," "),"")</f>
        <v/>
      </c>
      <c r="V198" t="str">
        <f>IF(AND(Program!V198&lt;&gt;"",OR(Kişisel!$C$1=Program!V200,AND(Program!V200="",Program!V$3=Kişisel!$C$1))),CONCATENATE(V$2,"-",Program!V198," "),"")</f>
        <v/>
      </c>
      <c r="W198" t="str">
        <f>IF(AND(Program!W198&lt;&gt;"",OR(Kişisel!$C$1=Program!W200,AND(Program!W200="",Program!W$3=Kişisel!$C$1))),CONCATENATE(W$2,"-",Program!W198," "),"")</f>
        <v/>
      </c>
      <c r="X198" t="str">
        <f>IF(AND(Program!X198&lt;&gt;"",OR(Kişisel!$C$1=Program!X200,AND(Program!X200="",Program!X$3=Kişisel!$C$1))),CONCATENATE(X$2,"-",Program!X198," "),"")</f>
        <v/>
      </c>
      <c r="Y198" t="str">
        <f>IF(AND(Program!Y198&lt;&gt;"",OR(Kişisel!$C$1=Program!Y200,AND(Program!Y200="",Program!Y$3=Kişisel!$C$1))),CONCATENATE(Y$2,"-",Program!Y198," "),"")</f>
        <v/>
      </c>
      <c r="Z198" t="str">
        <f>IF(AND(Program!Z198&lt;&gt;"",OR(Kişisel!$C$1=Program!Z200,AND(Program!Z200="",Program!Z$3=Kişisel!$C$1))),CONCATENATE(Z$2,"-",Program!Z198," "),"")</f>
        <v/>
      </c>
      <c r="AA198" t="str">
        <f>IF(AND(Program!AA198&lt;&gt;"",OR(Kişisel!$C$1=Program!AA200,AND(Program!AA200="",Program!AA$3=Kişisel!$C$1))),CONCATENATE(AA$2,"-",Program!AA198," "),"")</f>
        <v/>
      </c>
      <c r="AB198" t="str">
        <f>IF(AND(Program!AB198&lt;&gt;"",OR(Kişisel!$C$1=Program!AB200,AND(Program!AB200="",Program!AB$3=Kişisel!$C$1))),CONCATENATE(AB$2,"-",Program!AB198," "),"")</f>
        <v/>
      </c>
      <c r="AC198" t="str">
        <f>IF(AND(Program!AC198&lt;&gt;"",OR(Kişisel!$C$1=Program!AC200,AND(Program!AC200="",Program!AC$3=Kişisel!$C$1))),CONCATENATE(AC$2,"-",Program!AC198," "),"")</f>
        <v/>
      </c>
      <c r="AD198" t="str">
        <f>IF(AND(Program!AD198&lt;&gt;"",OR(Kişisel!$C$1=Program!AD200,AND(Program!AD200="",Program!AD$3=Kişisel!$C$1))),CONCATENATE(AD$2,"-",Program!AD198," "),"")</f>
        <v/>
      </c>
      <c r="AE198" t="str">
        <f>IF(AND(Program!AE198&lt;&gt;"",OR(Kişisel!$C$1=Program!AE200,AND(Program!AE200="",Program!AE$3=Kişisel!$C$1))),CONCATENATE(AE$2,"-",Program!AE198," "),"")</f>
        <v/>
      </c>
      <c r="AF198" t="str">
        <f>IF(AND(Program!AF198&lt;&gt;"",OR(Kişisel!$C$1=Program!AF200,AND(Program!AF200="",Program!AF$3=Kişisel!$C$1))),CONCATENATE(AF$2,"-",Program!AF198," "),"")</f>
        <v/>
      </c>
      <c r="AG198" t="str">
        <f>IF(AND(Program!AG198&lt;&gt;"",OR(Kişisel!$C$1=Program!AG200,AND(Program!AG200="",Program!AG$3=Kişisel!$C$1))),CONCATENATE(AG$2,"-",Program!AG198," "),"")</f>
        <v/>
      </c>
      <c r="AH198" t="str">
        <f>IF(AND(Program!AH198&lt;&gt;"",OR(Kişisel!$C$1=Program!AH200,AND(Program!AH200="",Program!AH$3=Kişisel!$C$1))),CONCATENATE(AH$2,"-",Program!AH198," "),"")</f>
        <v/>
      </c>
      <c r="AI198" t="str">
        <f>IF(AND(Program!AI198&lt;&gt;"",OR(Kişisel!$C$1=Program!AI200,AND(Program!AI200="",Program!AI$3=Kişisel!$C$1))),CONCATENATE(AI$2,"-",Program!AI198," "),"")</f>
        <v/>
      </c>
      <c r="AJ198" t="str">
        <f>IF(AND(Program!AJ198&lt;&gt;"",OR(Kişisel!$C$1=Program!AJ200,AND(Program!AJ200="",Program!AJ$3=Kişisel!$C$1))),CONCATENATE(AJ$2,"-",Program!AJ198," "),"")</f>
        <v/>
      </c>
      <c r="AK198" t="str">
        <f>IF(AND(Program!AK198&lt;&gt;"",OR(Kişisel!$C$1=Program!AK200,AND(Program!AK200="",Program!AK$3=Kişisel!$C$1))),CONCATENATE(AK$2,"-",Program!AK198," "),"")</f>
        <v/>
      </c>
      <c r="AL198" t="str">
        <f>IF(AND(Program!AL198&lt;&gt;"",OR(Kişisel!$C$1=Program!AL200,AND(Program!AL200="",Program!AL$3=Kişisel!$C$1))),CONCATENATE(AL$2,"-",Program!AL198," "),"")</f>
        <v/>
      </c>
      <c r="AM198" t="str">
        <f>IF(AND(Program!AM198&lt;&gt;"",OR(Kişisel!$C$1=Program!AM200,AND(Program!AM200="",Program!AM$3=Kişisel!$C$1))),CONCATENATE(AM$2,"-",Program!AM198," "),"")</f>
        <v/>
      </c>
      <c r="AN198" t="str">
        <f>IF(AND(Program!AN198&lt;&gt;"",OR(Kişisel!$C$1=Program!AN200,AND(Program!AN200="",Program!AN$3=Kişisel!$C$1))),CONCATENATE(AN$2,"-",Program!AN198," "),"")</f>
        <v/>
      </c>
      <c r="AO198" t="str">
        <f>IF(AND(Program!AO198&lt;&gt;"",OR(Kişisel!$C$1=Program!AO200,AND(Program!AO200="",Program!AO$3=Kişisel!$C$1))),CONCATENATE(AO$2,"-",Program!AO198," "),"")</f>
        <v/>
      </c>
      <c r="AP198" t="str">
        <f>IF(AND(Program!AP198&lt;&gt;"",OR(Kişisel!$C$1=Program!AP200,AND(Program!AP200="",Program!AP$3=Kişisel!$C$1))),CONCATENATE(AP$2,"-",Program!AP198," "),"")</f>
        <v/>
      </c>
      <c r="AQ198" t="str">
        <f>IF(AND(Program!AQ198&lt;&gt;"",OR(Kişisel!$C$1=Program!AQ200,AND(Program!AQ200="",Program!AQ$3=Kişisel!$C$1))),CONCATENATE(AQ$2,"-",Program!AQ198," "),"")</f>
        <v/>
      </c>
      <c r="AR198" t="str">
        <f>IF(AND(Program!AR198&lt;&gt;"",OR(Kişisel!$C$1=Program!AR200,AND(Program!AR200="",Program!AR$3=Kişisel!$C$1))),CONCATENATE(AR$2,"-",Program!AR198," "),"")</f>
        <v/>
      </c>
      <c r="AS198" t="str">
        <f>IF(AND(Program!AS198&lt;&gt;"",OR(Kişisel!$C$1=Program!AS200,AND(Program!AS200="",Program!AS$3=Kişisel!$C$1))),CONCATENATE(AS$2,"-",Program!AS198," "),"")</f>
        <v/>
      </c>
      <c r="AT198" t="str">
        <f>IF(AND(Program!AT198&lt;&gt;"",OR(Kişisel!$C$1=Program!AT200,AND(Program!AT200="",Program!AT$3=Kişisel!$C$1))),CONCATENATE(AT$2,"-",Program!AT198," "),"")</f>
        <v/>
      </c>
      <c r="AU198" t="str">
        <f>IF(AND(Program!AU198&lt;&gt;"",OR(Kişisel!$C$1=Program!AU200,AND(Program!AU200="",Program!AU$3=Kişisel!$C$1))),CONCATENATE(AU$2,"-",Program!AU198," "),"")</f>
        <v/>
      </c>
      <c r="AV198" t="str">
        <f>IF(AND(Program!AV198&lt;&gt;"",OR(Kişisel!$C$1=Program!AV200,AND(Program!AV200="",Program!AV$3=Kişisel!$C$1))),CONCATENATE(AV$2,"-",Program!AV198," "),"")</f>
        <v/>
      </c>
      <c r="AW198" t="str">
        <f>IF(AND(Program!AW198&lt;&gt;"",OR(Kişisel!$C$1=Program!AW200,AND(Program!AW200="",Program!AW$3=Kişisel!$C$1))),CONCATENATE(AW$2,"-",Program!AW198," "),"")</f>
        <v/>
      </c>
      <c r="AX198" t="str">
        <f>IF(AND(Program!AX198&lt;&gt;"",OR(Kişisel!$C$1=Program!AX200,AND(Program!AX200="",Program!AX$3=Kişisel!$C$1))),CONCATENATE(AX$2,"-",Program!AX198," "),"")</f>
        <v/>
      </c>
      <c r="AY198" t="str">
        <f>IF(AND(Program!AY198&lt;&gt;"",OR(Kişisel!$C$1=Program!AY200,AND(Program!AY200="",Program!AY$3=Kişisel!$C$1))),CONCATENATE(AY$2,"-",Program!AY198," "),"")</f>
        <v/>
      </c>
      <c r="AZ198" t="str">
        <f>IF(AND(Program!AZ198&lt;&gt;"",OR(Kişisel!$C$1=Program!AZ200,AND(Program!AZ200="",Program!AZ$3=Kişisel!$C$1))),CONCATENATE(AZ$2,"-",Program!AZ198," "),"")</f>
        <v/>
      </c>
      <c r="BA198" t="str">
        <f>IF(AND(Program!BA198&lt;&gt;"",OR(Kişisel!$C$1=Program!BA200,AND(Program!BA200="",Program!BA$3=Kişisel!$C$1))),CONCATENATE(BA$2,"-",Program!BA198," "),"")</f>
        <v/>
      </c>
      <c r="BB198" t="str">
        <f>IF(AND(Program!BB198&lt;&gt;"",OR(Kişisel!$C$1=Program!BB200,AND(Program!BB200="",Program!BB$3=Kişisel!$C$1))),CONCATENATE(BB$2,"-",Program!BB198," "),"")</f>
        <v/>
      </c>
      <c r="BC198" t="str">
        <f>IF(AND(Program!BC198&lt;&gt;"",OR(Kişisel!$C$1=Program!BC200,AND(Program!BC200="",Program!BC$3=Kişisel!$C$1))),CONCATENATE(BC$2,"-",Program!BC198," "),"")</f>
        <v/>
      </c>
      <c r="BD198" t="str">
        <f>IF(AND(Program!BD198&lt;&gt;"",OR(Kişisel!$C$1=Program!BD200,AND(Program!BD200="",Program!BD$3=Kişisel!$C$1))),CONCATENATE(BD$2,"-",Program!BD198," "),"")</f>
        <v/>
      </c>
      <c r="BE198" t="str">
        <f>IF(AND(Program!BE198&lt;&gt;"",OR(Kişisel!$C$1=Program!BE200,AND(Program!BE200="",Program!BE$3=Kişisel!$C$1))),CONCATENATE(BE$2,"-",Program!BE198," "),"")</f>
        <v/>
      </c>
      <c r="BF198" t="str">
        <f t="shared" ref="BF198" si="292">CONCATENATE(D198,E198,F198,G198,H198,I198,J198,K198,L198,M198,N198,O198,P198,Q198,R198,S198,T198,U198,V198,W198,X198,Y198,Z198,AA198,AB198,AC198,AD198,AE198,AF198,AG198,AH198,AI198,AJ198,AK198,AL198,AM198,AN198,AO198,AP198,AQ198,)</f>
        <v/>
      </c>
      <c r="BG198" t="str">
        <f t="shared" ref="BG198" si="293">CONCATENATE(AR198,AS198,AT198,AU198,AV198,AW198,AX198,AY198,AZ198,BA198,BB198,BC198,BD198,BE198,)</f>
        <v/>
      </c>
    </row>
    <row r="199" spans="1:59">
      <c r="A199" s="394"/>
      <c r="B199" s="5"/>
      <c r="D199" s="29" t="str">
        <f>IF(D197&lt;&gt;"",IF(Program!D200&lt;&gt;"","("&amp;Program!D200&amp;")","("&amp;Program!D$3&amp;")"),"")</f>
        <v/>
      </c>
      <c r="E199" s="29" t="str">
        <f>IF(E197&lt;&gt;"",IF(Program!E200&lt;&gt;"","("&amp;Program!E200&amp;")","("&amp;Program!E$3&amp;")"),"")</f>
        <v/>
      </c>
      <c r="F199" s="29" t="str">
        <f>IF(F197&lt;&gt;"",IF(Program!F200&lt;&gt;"","("&amp;Program!F200&amp;")","("&amp;Program!F$3&amp;")"),"")</f>
        <v/>
      </c>
      <c r="G199" s="29" t="str">
        <f>IF(G197&lt;&gt;"",IF(Program!G200&lt;&gt;"","("&amp;Program!G200&amp;")","("&amp;Program!G$3&amp;")"),"")</f>
        <v/>
      </c>
      <c r="H199" s="29" t="str">
        <f>IF(H197&lt;&gt;"",IF(Program!H200&lt;&gt;"","("&amp;Program!H200&amp;")","("&amp;Program!H$3&amp;")"),"")</f>
        <v/>
      </c>
      <c r="I199" s="29" t="str">
        <f>IF(I197&lt;&gt;"",IF(Program!I200&lt;&gt;"","("&amp;Program!I200&amp;")","("&amp;Program!I$3&amp;")"),"")</f>
        <v/>
      </c>
      <c r="J199" s="29" t="str">
        <f>IF(J197&lt;&gt;"",IF(Program!J200&lt;&gt;"","("&amp;Program!J200&amp;")","("&amp;Program!J$3&amp;")"),"")</f>
        <v/>
      </c>
      <c r="K199" s="29" t="str">
        <f>IF(K197&lt;&gt;"",IF(Program!K200&lt;&gt;"","("&amp;Program!K200&amp;")","("&amp;Program!K$3&amp;")"),"")</f>
        <v/>
      </c>
      <c r="L199" s="29" t="str">
        <f>IF(L197&lt;&gt;"",IF(Program!L200&lt;&gt;"","("&amp;Program!L200&amp;")","("&amp;Program!L$3&amp;")"),"")</f>
        <v/>
      </c>
      <c r="M199" s="29" t="str">
        <f>IF(M197&lt;&gt;"",IF(Program!M200&lt;&gt;"","("&amp;Program!M200&amp;")","("&amp;Program!M$3&amp;")"),"")</f>
        <v/>
      </c>
      <c r="N199" s="29" t="str">
        <f>IF(N197&lt;&gt;"",IF(Program!N200&lt;&gt;"","("&amp;Program!N200&amp;")","("&amp;Program!N$3&amp;")"),"")</f>
        <v/>
      </c>
      <c r="O199" s="29" t="str">
        <f>IF(O197&lt;&gt;"",IF(Program!O200&lt;&gt;"","("&amp;Program!O200&amp;")","("&amp;Program!O$3&amp;")"),"")</f>
        <v/>
      </c>
      <c r="P199" s="29" t="str">
        <f>IF(P197&lt;&gt;"",IF(Program!P200&lt;&gt;"","("&amp;Program!P200&amp;")","("&amp;Program!P$3&amp;")"),"")</f>
        <v/>
      </c>
      <c r="Q199" s="29" t="str">
        <f>IF(Q197&lt;&gt;"",IF(Program!Q200&lt;&gt;"","("&amp;Program!Q200&amp;")","("&amp;Program!Q$3&amp;")"),"")</f>
        <v/>
      </c>
      <c r="R199" s="29" t="str">
        <f>IF(R197&lt;&gt;"",IF(Program!R200&lt;&gt;"","("&amp;Program!R200&amp;")","("&amp;Program!R$3&amp;")"),"")</f>
        <v/>
      </c>
      <c r="S199" s="29" t="str">
        <f>IF(S197&lt;&gt;"",IF(Program!S200&lt;&gt;"","("&amp;Program!S200&amp;")","("&amp;Program!S$3&amp;")"),"")</f>
        <v/>
      </c>
      <c r="T199" s="29" t="str">
        <f>IF(T197&lt;&gt;"",IF(Program!T200&lt;&gt;"","("&amp;Program!T200&amp;")","("&amp;Program!T$3&amp;")"),"")</f>
        <v/>
      </c>
      <c r="U199" s="29" t="str">
        <f>IF(U197&lt;&gt;"",IF(Program!U200&lt;&gt;"","("&amp;Program!U200&amp;")","("&amp;Program!U$3&amp;")"),"")</f>
        <v/>
      </c>
      <c r="V199" s="29" t="str">
        <f>IF(V197&lt;&gt;"",IF(Program!V200&lt;&gt;"","("&amp;Program!V200&amp;")","("&amp;Program!V$3&amp;")"),"")</f>
        <v/>
      </c>
      <c r="W199" s="29" t="str">
        <f>IF(W197&lt;&gt;"",IF(Program!W200&lt;&gt;"","("&amp;Program!W200&amp;")","("&amp;Program!W$3&amp;")"),"")</f>
        <v/>
      </c>
      <c r="X199" s="29" t="str">
        <f>IF(X197&lt;&gt;"",IF(Program!X200&lt;&gt;"","("&amp;Program!X200&amp;")","("&amp;Program!X$3&amp;")"),"")</f>
        <v/>
      </c>
      <c r="Y199" s="29" t="str">
        <f>IF(Y197&lt;&gt;"",IF(Program!Y200&lt;&gt;"","("&amp;Program!Y200&amp;")","("&amp;Program!Y$3&amp;")"),"")</f>
        <v/>
      </c>
      <c r="Z199" s="29" t="str">
        <f>IF(Z197&lt;&gt;"",IF(Program!Z200&lt;&gt;"","("&amp;Program!Z200&amp;")","("&amp;Program!Z$3&amp;")"),"")</f>
        <v/>
      </c>
      <c r="AA199" s="29" t="str">
        <f>IF(AA197&lt;&gt;"",IF(Program!AA200&lt;&gt;"","("&amp;Program!AA200&amp;")","("&amp;Program!AA$3&amp;")"),"")</f>
        <v/>
      </c>
      <c r="AB199" s="29" t="str">
        <f>IF(AB197&lt;&gt;"",IF(Program!AB200&lt;&gt;"","("&amp;Program!AB200&amp;")","("&amp;Program!AB$3&amp;")"),"")</f>
        <v/>
      </c>
      <c r="AC199" s="29" t="str">
        <f>IF(AC197&lt;&gt;"",IF(Program!AC200&lt;&gt;"","("&amp;Program!AC200&amp;")","("&amp;Program!AC$3&amp;")"),"")</f>
        <v/>
      </c>
      <c r="AD199" s="29" t="str">
        <f>IF(AD197&lt;&gt;"",IF(Program!AD200&lt;&gt;"","("&amp;Program!AD200&amp;")","("&amp;Program!AD$3&amp;")"),"")</f>
        <v/>
      </c>
      <c r="AE199" s="29" t="str">
        <f>IF(AE197&lt;&gt;"",IF(Program!AE200&lt;&gt;"","("&amp;Program!AE200&amp;")","("&amp;Program!AE$3&amp;")"),"")</f>
        <v/>
      </c>
      <c r="AF199" s="29" t="str">
        <f>IF(AF197&lt;&gt;"",IF(Program!AF200&lt;&gt;"","("&amp;Program!AF200&amp;")","("&amp;Program!AF$3&amp;")"),"")</f>
        <v/>
      </c>
      <c r="AG199" s="29" t="str">
        <f>IF(AG197&lt;&gt;"",IF(Program!AG200&lt;&gt;"","("&amp;Program!AG200&amp;")","("&amp;Program!AG$3&amp;")"),"")</f>
        <v/>
      </c>
      <c r="AH199" s="29" t="str">
        <f>IF(AH197&lt;&gt;"",IF(Program!AH200&lt;&gt;"","("&amp;Program!AH200&amp;")","("&amp;Program!AH$3&amp;")"),"")</f>
        <v/>
      </c>
      <c r="AI199" s="29" t="str">
        <f>IF(AI197&lt;&gt;"",IF(Program!AI200&lt;&gt;"","("&amp;Program!AI200&amp;")","("&amp;Program!AI$3&amp;")"),"")</f>
        <v/>
      </c>
      <c r="AJ199" s="29" t="str">
        <f>IF(AJ197&lt;&gt;"",IF(Program!AJ200&lt;&gt;"","("&amp;Program!AJ200&amp;")","("&amp;Program!AJ$3&amp;")"),"")</f>
        <v/>
      </c>
      <c r="AK199" s="29" t="str">
        <f>IF(AK197&lt;&gt;"",IF(Program!AK200&lt;&gt;"","("&amp;Program!AK200&amp;")","("&amp;Program!AK$3&amp;")"),"")</f>
        <v/>
      </c>
      <c r="AL199" s="29" t="str">
        <f>IF(AL197&lt;&gt;"",IF(Program!AL200&lt;&gt;"","("&amp;Program!AL200&amp;")","("&amp;Program!AL$3&amp;")"),"")</f>
        <v/>
      </c>
      <c r="AM199" s="29" t="str">
        <f>IF(AM197&lt;&gt;"",IF(Program!AM200&lt;&gt;"","("&amp;Program!AM200&amp;")","("&amp;Program!AM$3&amp;")"),"")</f>
        <v/>
      </c>
      <c r="AN199" s="29" t="str">
        <f>IF(AN197&lt;&gt;"",IF(Program!AN200&lt;&gt;"","("&amp;Program!AN200&amp;")","("&amp;Program!AN$3&amp;")"),"")</f>
        <v/>
      </c>
      <c r="AO199" s="29" t="str">
        <f>IF(AO197&lt;&gt;"",IF(Program!AO200&lt;&gt;"","("&amp;Program!AO200&amp;")","("&amp;Program!AO$3&amp;")"),"")</f>
        <v/>
      </c>
      <c r="AP199" s="29" t="str">
        <f>IF(AP197&lt;&gt;"",IF(Program!AP200&lt;&gt;"","("&amp;Program!AP200&amp;")","("&amp;Program!AP$3&amp;")"),"")</f>
        <v/>
      </c>
      <c r="AQ199" s="29" t="str">
        <f>IF(AQ197&lt;&gt;"",IF(Program!AQ200&lt;&gt;"","("&amp;Program!AQ200&amp;")","("&amp;Program!AQ$3&amp;")"),"")</f>
        <v/>
      </c>
      <c r="AR199" s="29" t="str">
        <f>IF(AR197&lt;&gt;"",IF(Program!AR200&lt;&gt;"","("&amp;Program!AR200&amp;")","("&amp;Program!AR$3&amp;")"),"")</f>
        <v/>
      </c>
      <c r="AS199" s="29" t="str">
        <f>IF(AS197&lt;&gt;"",IF(Program!AS200&lt;&gt;"","("&amp;Program!AS200&amp;")","("&amp;Program!AS$3&amp;")"),"")</f>
        <v/>
      </c>
      <c r="AT199" s="29" t="str">
        <f>IF(AT197&lt;&gt;"",IF(Program!AT200&lt;&gt;"","("&amp;Program!AT200&amp;")","("&amp;Program!AT$3&amp;")"),"")</f>
        <v/>
      </c>
      <c r="AU199" s="29" t="str">
        <f>IF(AU197&lt;&gt;"",IF(Program!AU200&lt;&gt;"","("&amp;Program!AU200&amp;")","("&amp;Program!AU$3&amp;")"),"")</f>
        <v/>
      </c>
      <c r="AV199" s="29" t="str">
        <f>IF(AV197&lt;&gt;"",IF(Program!AV200&lt;&gt;"","("&amp;Program!AV200&amp;")","("&amp;Program!AV$3&amp;")"),"")</f>
        <v/>
      </c>
      <c r="AW199" s="29" t="str">
        <f>IF(AW197&lt;&gt;"",IF(Program!AW200&lt;&gt;"","("&amp;Program!AW200&amp;")","("&amp;Program!AW$3&amp;")"),"")</f>
        <v/>
      </c>
      <c r="AX199" s="29" t="str">
        <f>IF(AX197&lt;&gt;"",IF(Program!AX200&lt;&gt;"","("&amp;Program!AX200&amp;")","("&amp;Program!AX$3&amp;")"),"")</f>
        <v/>
      </c>
      <c r="AY199" s="29" t="str">
        <f>IF(AY197&lt;&gt;"",IF(Program!AY200&lt;&gt;"","("&amp;Program!AY200&amp;")","("&amp;Program!AY$3&amp;")"),"")</f>
        <v/>
      </c>
      <c r="AZ199" s="29" t="str">
        <f>IF(AZ197&lt;&gt;"",IF(Program!AZ200&lt;&gt;"","("&amp;Program!AZ200&amp;")","("&amp;Program!AZ$3&amp;")"),"")</f>
        <v/>
      </c>
      <c r="BA199" s="29" t="str">
        <f>IF(BA197&lt;&gt;"",IF(Program!BA200&lt;&gt;"","("&amp;Program!BA200&amp;")","("&amp;Program!BA$3&amp;")"),"")</f>
        <v/>
      </c>
      <c r="BB199" s="29" t="str">
        <f>IF(BB197&lt;&gt;"",IF(Program!BB200&lt;&gt;"","("&amp;Program!BB200&amp;")","("&amp;Program!BB$3&amp;")"),"")</f>
        <v/>
      </c>
      <c r="BC199" s="29" t="str">
        <f>IF(BC197&lt;&gt;"",IF(Program!BC200&lt;&gt;"","("&amp;Program!BC200&amp;")","("&amp;Program!BC$3&amp;")"),"")</f>
        <v/>
      </c>
      <c r="BD199" s="29" t="str">
        <f>IF(BD197&lt;&gt;"",IF(Program!BD200&lt;&gt;"","("&amp;Program!BD200&amp;")","("&amp;Program!BD$3&amp;")"),"")</f>
        <v/>
      </c>
      <c r="BE199" s="29" t="str">
        <f>IF(BE197&lt;&gt;"",IF(Program!BE200&lt;&gt;"","("&amp;Program!BE200&amp;")","("&amp;Program!BE$3&amp;")"),"")</f>
        <v/>
      </c>
      <c r="BG199" t="str">
        <f t="shared" ref="BG199:BG200" si="294">CONCATENATE(AR199,AR201,AS199,AS201,AT199,AT201,AU199,AU201,AV199,AV201,AW199,AW201,AX199,AX201,AY199,AY201,AZ199,AZ201,BA199,BA201,BB199,BB201,BC199,BC201,BD199,BD201,BE199,BE201)</f>
        <v/>
      </c>
    </row>
    <row r="200" spans="1:59">
      <c r="A200" s="394"/>
      <c r="B200" s="5">
        <v>0.70833333333333304</v>
      </c>
      <c r="C200" s="6" t="str">
        <f t="shared" si="230"/>
        <v/>
      </c>
      <c r="D200" s="9" t="str">
        <f>IF(IFERROR(SEARCH(Kişisel!$A$1,Program!D202),FALSE),D$2&amp;"-"&amp;Program!D201&amp;"/ ","")</f>
        <v/>
      </c>
      <c r="E200" s="9" t="str">
        <f>IF(IFERROR(SEARCH(Kişisel!$A$1,Program!E202),FALSE),E$2&amp;"-"&amp;Program!E201&amp;"/ ","")</f>
        <v/>
      </c>
      <c r="F200" s="9" t="str">
        <f>IF(IFERROR(SEARCH(Kişisel!$A$1,Program!F202),FALSE),F$2&amp;"-"&amp;Program!F201&amp;"/ ","")</f>
        <v/>
      </c>
      <c r="G200" s="9" t="str">
        <f>IF(IFERROR(SEARCH(Kişisel!$A$1,Program!G202),FALSE),G$2&amp;"-"&amp;Program!G201&amp;"/ ","")</f>
        <v/>
      </c>
      <c r="H200" s="9" t="str">
        <f>IF(IFERROR(SEARCH(Kişisel!$A$1,Program!H202),FALSE),H$2&amp;"-"&amp;Program!H201&amp;"/ ","")</f>
        <v/>
      </c>
      <c r="I200" s="9" t="str">
        <f>IF(IFERROR(SEARCH(Kişisel!$A$1,Program!I202),FALSE),I$2&amp;"-"&amp;Program!I201&amp;"/ ","")</f>
        <v/>
      </c>
      <c r="J200" s="9" t="str">
        <f>IF(IFERROR(SEARCH(Kişisel!$A$1,Program!J202),FALSE),J$2&amp;"-"&amp;Program!J201&amp;"/ ","")</f>
        <v/>
      </c>
      <c r="K200" s="9" t="str">
        <f>IF(IFERROR(SEARCH(Kişisel!$A$1,Program!K202),FALSE),K$2&amp;"-"&amp;Program!K201&amp;"/ ","")</f>
        <v/>
      </c>
      <c r="L200" s="9" t="str">
        <f>IF(IFERROR(SEARCH(Kişisel!$A$1,Program!L202),FALSE),L$2&amp;"-"&amp;Program!L201&amp;"/ ","")</f>
        <v/>
      </c>
      <c r="M200" s="9" t="str">
        <f>IF(IFERROR(SEARCH(Kişisel!$A$1,Program!M202),FALSE),M$2&amp;"-"&amp;Program!M201&amp;"/ ","")</f>
        <v/>
      </c>
      <c r="N200" s="9" t="str">
        <f>IF(IFERROR(SEARCH(Kişisel!$A$1,Program!N202),FALSE),N$2&amp;"-"&amp;Program!N201&amp;"/ ","")</f>
        <v/>
      </c>
      <c r="O200" s="9" t="str">
        <f>IF(IFERROR(SEARCH(Kişisel!$A$1,Program!O202),FALSE),O$2&amp;"-"&amp;Program!O201&amp;"/ ","")</f>
        <v/>
      </c>
      <c r="P200" s="9" t="str">
        <f>IF(IFERROR(SEARCH(Kişisel!$A$1,Program!P202),FALSE),P$2&amp;"-"&amp;Program!P201&amp;"/ ","")</f>
        <v/>
      </c>
      <c r="Q200" s="9" t="str">
        <f>IF(IFERROR(SEARCH(Kişisel!$A$1,Program!Q202),FALSE),Q$2&amp;"-"&amp;Program!Q201&amp;"/ ","")</f>
        <v/>
      </c>
      <c r="R200" s="9" t="str">
        <f>IF(IFERROR(SEARCH(Kişisel!$A$1,Program!R202),FALSE),R$2&amp;"-"&amp;Program!R201&amp;"/ ","")</f>
        <v/>
      </c>
      <c r="S200" s="9" t="str">
        <f>IF(IFERROR(SEARCH(Kişisel!$A$1,Program!S202),FALSE),S$2&amp;"-"&amp;Program!S201&amp;"/ ","")</f>
        <v/>
      </c>
      <c r="T200" s="9" t="str">
        <f>IF(IFERROR(SEARCH(Kişisel!$A$1,Program!T202),FALSE),T$2&amp;"-"&amp;Program!T201&amp;"/ ","")</f>
        <v/>
      </c>
      <c r="U200" s="9" t="str">
        <f>IF(IFERROR(SEARCH(Kişisel!$A$1,Program!U202),FALSE),U$2&amp;"-"&amp;Program!U201&amp;"/ ","")</f>
        <v/>
      </c>
      <c r="V200" s="9" t="str">
        <f>IF(IFERROR(SEARCH(Kişisel!$A$1,Program!V202),FALSE),V$2&amp;"-"&amp;Program!V201&amp;"/ ","")</f>
        <v/>
      </c>
      <c r="W200" s="9" t="str">
        <f>IF(IFERROR(SEARCH(Kişisel!$A$1,Program!W202),FALSE),W$2&amp;"-"&amp;Program!W201&amp;"/ ","")</f>
        <v/>
      </c>
      <c r="X200" s="9" t="str">
        <f>IF(IFERROR(SEARCH(Kişisel!$A$1,Program!X202),FALSE),X$2&amp;"-"&amp;Program!X201&amp;"/ ","")</f>
        <v/>
      </c>
      <c r="Y200" s="9" t="str">
        <f>IF(IFERROR(SEARCH(Kişisel!$A$1,Program!Y202),FALSE),Y$2&amp;"-"&amp;Program!Y201&amp;"/ ","")</f>
        <v/>
      </c>
      <c r="Z200" s="9" t="str">
        <f>IF(IFERROR(SEARCH(Kişisel!$A$1,Program!Z202),FALSE),Z$2&amp;"-"&amp;Program!Z201&amp;"/ ","")</f>
        <v/>
      </c>
      <c r="AA200" s="9" t="str">
        <f>IF(IFERROR(SEARCH(Kişisel!$A$1,Program!AA202),FALSE),AA$2&amp;"-"&amp;Program!AA201&amp;"/ ","")</f>
        <v/>
      </c>
      <c r="AB200" s="9" t="str">
        <f>IF(IFERROR(SEARCH(Kişisel!$A$1,Program!AB202),FALSE),AB$2&amp;"-"&amp;Program!AB201&amp;"/ ","")</f>
        <v/>
      </c>
      <c r="AC200" s="9" t="str">
        <f>IF(IFERROR(SEARCH(Kişisel!$A$1,Program!AC202),FALSE),AC$2&amp;"-"&amp;Program!AC201&amp;"/ ","")</f>
        <v/>
      </c>
      <c r="AD200" s="9" t="str">
        <f>IF(IFERROR(SEARCH(Kişisel!$A$1,Program!AD202),FALSE),AD$2&amp;"-"&amp;Program!AD201&amp;"/ ","")</f>
        <v/>
      </c>
      <c r="AE200" s="9" t="str">
        <f>IF(IFERROR(SEARCH(Kişisel!$A$1,Program!AE202),FALSE),AE$2&amp;"-"&amp;Program!AE201&amp;"/ ","")</f>
        <v/>
      </c>
      <c r="AF200" s="9" t="str">
        <f>IF(IFERROR(SEARCH(Kişisel!$A$1,Program!AF202),FALSE),AF$2&amp;"-"&amp;Program!AF201&amp;"/ ","")</f>
        <v/>
      </c>
      <c r="AG200" s="9" t="str">
        <f>IF(IFERROR(SEARCH(Kişisel!$A$1,Program!AG202),FALSE),AG$2&amp;"-"&amp;Program!AG201&amp;"/ ","")</f>
        <v/>
      </c>
      <c r="AH200" s="9" t="str">
        <f>IF(IFERROR(SEARCH(Kişisel!$A$1,Program!AH202),FALSE),AH$2&amp;"-"&amp;Program!AH201&amp;"/ ","")</f>
        <v/>
      </c>
      <c r="AI200" s="9" t="str">
        <f>IF(IFERROR(SEARCH(Kişisel!$A$1,Program!AI202),FALSE),AI$2&amp;"-"&amp;Program!AI201&amp;"/ ","")</f>
        <v/>
      </c>
      <c r="AJ200" s="9" t="str">
        <f>IF(IFERROR(SEARCH(Kişisel!$A$1,Program!AJ202),FALSE),AJ$2&amp;"-"&amp;Program!AJ201&amp;"/ ","")</f>
        <v/>
      </c>
      <c r="AK200" s="9" t="str">
        <f>IF(IFERROR(SEARCH(Kişisel!$A$1,Program!AK202),FALSE),AK$2&amp;"-"&amp;Program!AK201&amp;"/ ","")</f>
        <v/>
      </c>
      <c r="AL200" s="9" t="str">
        <f>IF(IFERROR(SEARCH(Kişisel!$A$1,Program!AL202),FALSE),AL$2&amp;"-"&amp;Program!AL201&amp;"/ ","")</f>
        <v/>
      </c>
      <c r="AM200" s="9" t="str">
        <f>IF(IFERROR(SEARCH(Kişisel!$A$1,Program!AM202),FALSE),AM$2&amp;"-"&amp;Program!AM201&amp;"/ ","")</f>
        <v/>
      </c>
      <c r="AN200" s="9" t="str">
        <f>IF(IFERROR(SEARCH(Kişisel!$A$1,Program!AN202),FALSE),AN$2&amp;"-"&amp;Program!AN201&amp;"/ ","")</f>
        <v/>
      </c>
      <c r="AO200" s="9" t="str">
        <f>IF(IFERROR(SEARCH(Kişisel!$A$1,Program!AO202),FALSE),AO$2&amp;"-"&amp;Program!AO201&amp;"/ ","")</f>
        <v/>
      </c>
      <c r="AP200" s="9" t="str">
        <f>IF(IFERROR(SEARCH(Kişisel!$A$1,Program!AP202),FALSE),AP$2&amp;"-"&amp;Program!AP201&amp;"/ ","")</f>
        <v/>
      </c>
      <c r="AQ200" s="9" t="str">
        <f>IF(IFERROR(SEARCH(Kişisel!$A$1,Program!AQ202),FALSE),AQ$2&amp;"-"&amp;Program!AQ201&amp;"/ ","")</f>
        <v/>
      </c>
      <c r="AR200" s="9" t="str">
        <f>IF(IFERROR(SEARCH(Kişisel!$A$1,Program!AR202),FALSE),AR$2&amp;"-"&amp;Program!AR201&amp;"/ ","")</f>
        <v/>
      </c>
      <c r="AS200" s="9" t="str">
        <f>IF(IFERROR(SEARCH(Kişisel!$A$1,Program!AS202),FALSE),AS$2&amp;"-"&amp;Program!AS201&amp;"/ ","")</f>
        <v/>
      </c>
      <c r="AT200" s="9" t="str">
        <f>IF(IFERROR(SEARCH(Kişisel!$A$1,Program!AT202),FALSE),AT$2&amp;"-"&amp;Program!AT201&amp;"/ ","")</f>
        <v/>
      </c>
      <c r="AU200" s="9" t="str">
        <f>IF(IFERROR(SEARCH(Kişisel!$A$1,Program!AU202),FALSE),AU$2&amp;"-"&amp;Program!AU201&amp;"/ ","")</f>
        <v/>
      </c>
      <c r="AV200" s="9" t="str">
        <f>IF(IFERROR(SEARCH(Kişisel!$A$1,Program!AV202),FALSE),AV$2&amp;"-"&amp;Program!AV201&amp;"/ ","")</f>
        <v/>
      </c>
      <c r="AW200" s="9" t="str">
        <f>IF(IFERROR(SEARCH(Kişisel!$A$1,Program!AW202),FALSE),AW$2&amp;"-"&amp;Program!AW201&amp;"/ ","")</f>
        <v/>
      </c>
      <c r="AX200" s="9" t="str">
        <f>IF(IFERROR(SEARCH(Kişisel!$A$1,Program!AX202),FALSE),AX$2&amp;"-"&amp;Program!AX201&amp;"/ ","")</f>
        <v/>
      </c>
      <c r="AY200" s="9" t="str">
        <f>IF(IFERROR(SEARCH(Kişisel!$A$1,Program!AY202),FALSE),AY$2&amp;"-"&amp;Program!AY201&amp;"/ ","")</f>
        <v/>
      </c>
      <c r="AZ200" s="9" t="str">
        <f>IF(IFERROR(SEARCH(Kişisel!$A$1,Program!AZ202),FALSE),AZ$2&amp;"-"&amp;Program!AZ201&amp;"/ ","")</f>
        <v/>
      </c>
      <c r="BA200" s="9" t="str">
        <f>IF(IFERROR(SEARCH(Kişisel!$A$1,Program!BA202),FALSE),BA$2&amp;"-"&amp;Program!BA201&amp;"/ ","")</f>
        <v/>
      </c>
      <c r="BB200" s="9" t="str">
        <f>IF(IFERROR(SEARCH(Kişisel!$A$1,Program!BB202),FALSE),BB$2&amp;"-"&amp;Program!BB201&amp;"/ ","")</f>
        <v/>
      </c>
      <c r="BC200" s="9" t="str">
        <f>IF(IFERROR(SEARCH(Kişisel!$A$1,Program!BC202),FALSE),BC$2&amp;"-"&amp;Program!BC201&amp;"/ ","")</f>
        <v/>
      </c>
      <c r="BD200" s="9" t="str">
        <f>IF(IFERROR(SEARCH(Kişisel!$A$1,Program!BD202),FALSE),BD$2&amp;"-"&amp;Program!BD201&amp;"/ ","")</f>
        <v/>
      </c>
      <c r="BE200" s="9" t="str">
        <f>IF(IFERROR(SEARCH(Kişisel!$A$1,Program!BE202),FALSE),BE$2&amp;"-"&amp;Program!BE201&amp;"/ ","")</f>
        <v/>
      </c>
      <c r="BF200" t="str">
        <f t="shared" ref="BF200" si="295">CONCATENATE(D200,D202,E200,E202,F200,F202,G200,G202,H200,H202,I200,I202,J200,J202,K200,K202,L200,L202,M200,M202,N200,N202,O200,O202,P200,P202,Q200,Q202,R200,R202,S200,S202,T200,T202,U200,U202,V200,V202,W200,W202,X200,X202,Y200,Y202,Z200,Z202,AA200,AA202,AB200,AB202,AC200,AC202,AD200,AD202,AE200,AE202,AF200,AF202,AG200,AG202,AH200,AH202,AI200,AI202,AJ200,AJ202,AK200,AK202,AL200,AL202,AM200,AM202,AN200,AN202,AO200,AO202,AP200,AP202,AQ200,AQ202)</f>
        <v/>
      </c>
      <c r="BG200" t="str">
        <f t="shared" si="294"/>
        <v/>
      </c>
    </row>
    <row r="201" spans="1:59">
      <c r="A201" s="394"/>
      <c r="B201" s="5"/>
      <c r="C201" s="6" t="str">
        <f t="shared" si="230"/>
        <v/>
      </c>
      <c r="D201" t="str">
        <f>IF(AND(Program!D201&lt;&gt;"",OR(Kişisel!$C$1=Program!D203,AND(Program!D203="",Program!D$3=Kişisel!$C$1))),CONCATENATE(D$2,"-",Program!D201," "),"")</f>
        <v/>
      </c>
      <c r="E201" t="str">
        <f>IF(AND(Program!E201&lt;&gt;"",OR(Kişisel!$C$1=Program!E203,AND(Program!E203="",Program!E$3=Kişisel!$C$1))),CONCATENATE(E$2,"-",Program!E201," "),"")</f>
        <v/>
      </c>
      <c r="F201" t="str">
        <f>IF(AND(Program!F201&lt;&gt;"",OR(Kişisel!$C$1=Program!F203,AND(Program!F203="",Program!F$3=Kişisel!$C$1))),CONCATENATE(F$2,"-",Program!F201," "),"")</f>
        <v/>
      </c>
      <c r="G201" t="str">
        <f>IF(AND(Program!G201&lt;&gt;"",OR(Kişisel!$C$1=Program!G203,AND(Program!G203="",Program!G$3=Kişisel!$C$1))),CONCATENATE(G$2,"-",Program!G201," "),"")</f>
        <v/>
      </c>
      <c r="H201" t="str">
        <f>IF(AND(Program!H201&lt;&gt;"",OR(Kişisel!$C$1=Program!H203,AND(Program!H203="",Program!H$3=Kişisel!$C$1))),CONCATENATE(H$2,"-",Program!H201," "),"")</f>
        <v/>
      </c>
      <c r="I201" t="str">
        <f>IF(AND(Program!I201&lt;&gt;"",OR(Kişisel!$C$1=Program!I203,AND(Program!I203="",Program!I$3=Kişisel!$C$1))),CONCATENATE(I$2,"-",Program!I201," "),"")</f>
        <v/>
      </c>
      <c r="J201" t="str">
        <f>IF(AND(Program!J201&lt;&gt;"",OR(Kişisel!$C$1=Program!J203,AND(Program!J203="",Program!J$3=Kişisel!$C$1))),CONCATENATE(J$2,"-",Program!J201," "),"")</f>
        <v/>
      </c>
      <c r="K201" t="str">
        <f>IF(AND(Program!K201&lt;&gt;"",OR(Kişisel!$C$1=Program!K203,AND(Program!K203="",Program!K$3=Kişisel!$C$1))),CONCATENATE(K$2,"-",Program!K201," "),"")</f>
        <v/>
      </c>
      <c r="L201" t="str">
        <f>IF(AND(Program!L201&lt;&gt;"",OR(Kişisel!$C$1=Program!L203,AND(Program!L203="",Program!L$3=Kişisel!$C$1))),CONCATENATE(L$2,"-",Program!L201," "),"")</f>
        <v/>
      </c>
      <c r="M201" t="str">
        <f>IF(AND(Program!M201&lt;&gt;"",OR(Kişisel!$C$1=Program!M203,AND(Program!M203="",Program!M$3=Kişisel!$C$1))),CONCATENATE(M$2,"-",Program!M201," "),"")</f>
        <v/>
      </c>
      <c r="N201" t="str">
        <f>IF(AND(Program!N201&lt;&gt;"",OR(Kişisel!$C$1=Program!N203,AND(Program!N203="",Program!N$3=Kişisel!$C$1))),CONCATENATE(N$2,"-",Program!N201," "),"")</f>
        <v/>
      </c>
      <c r="O201" t="str">
        <f>IF(AND(Program!O201&lt;&gt;"",OR(Kişisel!$C$1=Program!O203,AND(Program!O203="",Program!O$3=Kişisel!$C$1))),CONCATENATE(O$2,"-",Program!O201," "),"")</f>
        <v/>
      </c>
      <c r="P201" t="str">
        <f>IF(AND(Program!P201&lt;&gt;"",OR(Kişisel!$C$1=Program!P203,AND(Program!P203="",Program!P$3=Kişisel!$C$1))),CONCATENATE(P$2,"-",Program!P201," "),"")</f>
        <v/>
      </c>
      <c r="Q201" t="str">
        <f>IF(AND(Program!Q201&lt;&gt;"",OR(Kişisel!$C$1=Program!Q203,AND(Program!Q203="",Program!Q$3=Kişisel!$C$1))),CONCATENATE(Q$2,"-",Program!Q201," "),"")</f>
        <v/>
      </c>
      <c r="R201" t="str">
        <f>IF(AND(Program!R201&lt;&gt;"",OR(Kişisel!$C$1=Program!R203,AND(Program!R203="",Program!R$3=Kişisel!$C$1))),CONCATENATE(R$2,"-",Program!R201," "),"")</f>
        <v/>
      </c>
      <c r="S201" t="str">
        <f>IF(AND(Program!S201&lt;&gt;"",OR(Kişisel!$C$1=Program!S203,AND(Program!S203="",Program!S$3=Kişisel!$C$1))),CONCATENATE(S$2,"-",Program!S201," "),"")</f>
        <v/>
      </c>
      <c r="T201" t="str">
        <f>IF(AND(Program!T201&lt;&gt;"",OR(Kişisel!$C$1=Program!T203,AND(Program!T203="",Program!T$3=Kişisel!$C$1))),CONCATENATE(T$2,"-",Program!T201," "),"")</f>
        <v/>
      </c>
      <c r="U201" t="str">
        <f>IF(AND(Program!U201&lt;&gt;"",OR(Kişisel!$C$1=Program!U203,AND(Program!U203="",Program!U$3=Kişisel!$C$1))),CONCATENATE(U$2,"-",Program!U201," "),"")</f>
        <v/>
      </c>
      <c r="V201" t="str">
        <f>IF(AND(Program!V201&lt;&gt;"",OR(Kişisel!$C$1=Program!V203,AND(Program!V203="",Program!V$3=Kişisel!$C$1))),CONCATENATE(V$2,"-",Program!V201," "),"")</f>
        <v/>
      </c>
      <c r="W201" t="str">
        <f>IF(AND(Program!W201&lt;&gt;"",OR(Kişisel!$C$1=Program!W203,AND(Program!W203="",Program!W$3=Kişisel!$C$1))),CONCATENATE(W$2,"-",Program!W201," "),"")</f>
        <v/>
      </c>
      <c r="X201" t="str">
        <f>IF(AND(Program!X201&lt;&gt;"",OR(Kişisel!$C$1=Program!X203,AND(Program!X203="",Program!X$3=Kişisel!$C$1))),CONCATENATE(X$2,"-",Program!X201," "),"")</f>
        <v/>
      </c>
      <c r="Y201" t="str">
        <f>IF(AND(Program!Y201&lt;&gt;"",OR(Kişisel!$C$1=Program!Y203,AND(Program!Y203="",Program!Y$3=Kişisel!$C$1))),CONCATENATE(Y$2,"-",Program!Y201," "),"")</f>
        <v/>
      </c>
      <c r="Z201" t="str">
        <f>IF(AND(Program!Z201&lt;&gt;"",OR(Kişisel!$C$1=Program!Z203,AND(Program!Z203="",Program!Z$3=Kişisel!$C$1))),CONCATENATE(Z$2,"-",Program!Z201," "),"")</f>
        <v/>
      </c>
      <c r="AA201" t="str">
        <f>IF(AND(Program!AA201&lt;&gt;"",OR(Kişisel!$C$1=Program!AA203,AND(Program!AA203="",Program!AA$3=Kişisel!$C$1))),CONCATENATE(AA$2,"-",Program!AA201," "),"")</f>
        <v/>
      </c>
      <c r="AB201" t="str">
        <f>IF(AND(Program!AB201&lt;&gt;"",OR(Kişisel!$C$1=Program!AB203,AND(Program!AB203="",Program!AB$3=Kişisel!$C$1))),CONCATENATE(AB$2,"-",Program!AB201," "),"")</f>
        <v/>
      </c>
      <c r="AC201" t="str">
        <f>IF(AND(Program!AC201&lt;&gt;"",OR(Kişisel!$C$1=Program!AC203,AND(Program!AC203="",Program!AC$3=Kişisel!$C$1))),CONCATENATE(AC$2,"-",Program!AC201," "),"")</f>
        <v/>
      </c>
      <c r="AD201" t="str">
        <f>IF(AND(Program!AD201&lt;&gt;"",OR(Kişisel!$C$1=Program!AD203,AND(Program!AD203="",Program!AD$3=Kişisel!$C$1))),CONCATENATE(AD$2,"-",Program!AD201," "),"")</f>
        <v/>
      </c>
      <c r="AE201" t="str">
        <f>IF(AND(Program!AE201&lt;&gt;"",OR(Kişisel!$C$1=Program!AE203,AND(Program!AE203="",Program!AE$3=Kişisel!$C$1))),CONCATENATE(AE$2,"-",Program!AE201," "),"")</f>
        <v/>
      </c>
      <c r="AF201" t="str">
        <f>IF(AND(Program!AF201&lt;&gt;"",OR(Kişisel!$C$1=Program!AF203,AND(Program!AF203="",Program!AF$3=Kişisel!$C$1))),CONCATENATE(AF$2,"-",Program!AF201," "),"")</f>
        <v/>
      </c>
      <c r="AG201" t="str">
        <f>IF(AND(Program!AG201&lt;&gt;"",OR(Kişisel!$C$1=Program!AG203,AND(Program!AG203="",Program!AG$3=Kişisel!$C$1))),CONCATENATE(AG$2,"-",Program!AG201," "),"")</f>
        <v/>
      </c>
      <c r="AH201" t="str">
        <f>IF(AND(Program!AH201&lt;&gt;"",OR(Kişisel!$C$1=Program!AH203,AND(Program!AH203="",Program!AH$3=Kişisel!$C$1))),CONCATENATE(AH$2,"-",Program!AH201," "),"")</f>
        <v/>
      </c>
      <c r="AI201" t="str">
        <f>IF(AND(Program!AI201&lt;&gt;"",OR(Kişisel!$C$1=Program!AI203,AND(Program!AI203="",Program!AI$3=Kişisel!$C$1))),CONCATENATE(AI$2,"-",Program!AI201," "),"")</f>
        <v/>
      </c>
      <c r="AJ201" t="str">
        <f>IF(AND(Program!AJ201&lt;&gt;"",OR(Kişisel!$C$1=Program!AJ203,AND(Program!AJ203="",Program!AJ$3=Kişisel!$C$1))),CONCATENATE(AJ$2,"-",Program!AJ201," "),"")</f>
        <v/>
      </c>
      <c r="AK201" t="str">
        <f>IF(AND(Program!AK201&lt;&gt;"",OR(Kişisel!$C$1=Program!AK203,AND(Program!AK203="",Program!AK$3=Kişisel!$C$1))),CONCATENATE(AK$2,"-",Program!AK201," "),"")</f>
        <v/>
      </c>
      <c r="AL201" t="str">
        <f>IF(AND(Program!AL201&lt;&gt;"",OR(Kişisel!$C$1=Program!AL203,AND(Program!AL203="",Program!AL$3=Kişisel!$C$1))),CONCATENATE(AL$2,"-",Program!AL201," "),"")</f>
        <v/>
      </c>
      <c r="AM201" t="str">
        <f>IF(AND(Program!AM201&lt;&gt;"",OR(Kişisel!$C$1=Program!AM203,AND(Program!AM203="",Program!AM$3=Kişisel!$C$1))),CONCATENATE(AM$2,"-",Program!AM201," "),"")</f>
        <v/>
      </c>
      <c r="AN201" t="str">
        <f>IF(AND(Program!AN201&lt;&gt;"",OR(Kişisel!$C$1=Program!AN203,AND(Program!AN203="",Program!AN$3=Kişisel!$C$1))),CONCATENATE(AN$2,"-",Program!AN201," "),"")</f>
        <v/>
      </c>
      <c r="AO201" t="str">
        <f>IF(AND(Program!AO201&lt;&gt;"",OR(Kişisel!$C$1=Program!AO203,AND(Program!AO203="",Program!AO$3=Kişisel!$C$1))),CONCATENATE(AO$2,"-",Program!AO201," "),"")</f>
        <v/>
      </c>
      <c r="AP201" t="str">
        <f>IF(AND(Program!AP201&lt;&gt;"",OR(Kişisel!$C$1=Program!AP203,AND(Program!AP203="",Program!AP$3=Kişisel!$C$1))),CONCATENATE(AP$2,"-",Program!AP201," "),"")</f>
        <v/>
      </c>
      <c r="AQ201" t="str">
        <f>IF(AND(Program!AQ201&lt;&gt;"",OR(Kişisel!$C$1=Program!AQ203,AND(Program!AQ203="",Program!AQ$3=Kişisel!$C$1))),CONCATENATE(AQ$2,"-",Program!AQ201," "),"")</f>
        <v/>
      </c>
      <c r="AR201" t="str">
        <f>IF(AND(Program!AR201&lt;&gt;"",OR(Kişisel!$C$1=Program!AR203,AND(Program!AR203="",Program!AR$3=Kişisel!$C$1))),CONCATENATE(AR$2,"-",Program!AR201," "),"")</f>
        <v/>
      </c>
      <c r="AS201" t="str">
        <f>IF(AND(Program!AS201&lt;&gt;"",OR(Kişisel!$C$1=Program!AS203,AND(Program!AS203="",Program!AS$3=Kişisel!$C$1))),CONCATENATE(AS$2,"-",Program!AS201," "),"")</f>
        <v/>
      </c>
      <c r="AT201" t="str">
        <f>IF(AND(Program!AT201&lt;&gt;"",OR(Kişisel!$C$1=Program!AT203,AND(Program!AT203="",Program!AT$3=Kişisel!$C$1))),CONCATENATE(AT$2,"-",Program!AT201," "),"")</f>
        <v/>
      </c>
      <c r="AU201" t="str">
        <f>IF(AND(Program!AU201&lt;&gt;"",OR(Kişisel!$C$1=Program!AU203,AND(Program!AU203="",Program!AU$3=Kişisel!$C$1))),CONCATENATE(AU$2,"-",Program!AU201," "),"")</f>
        <v/>
      </c>
      <c r="AV201" t="str">
        <f>IF(AND(Program!AV201&lt;&gt;"",OR(Kişisel!$C$1=Program!AV203,AND(Program!AV203="",Program!AV$3=Kişisel!$C$1))),CONCATENATE(AV$2,"-",Program!AV201," "),"")</f>
        <v/>
      </c>
      <c r="AW201" t="str">
        <f>IF(AND(Program!AW201&lt;&gt;"",OR(Kişisel!$C$1=Program!AW203,AND(Program!AW203="",Program!AW$3=Kişisel!$C$1))),CONCATENATE(AW$2,"-",Program!AW201," "),"")</f>
        <v/>
      </c>
      <c r="AX201" t="str">
        <f>IF(AND(Program!AX201&lt;&gt;"",OR(Kişisel!$C$1=Program!AX203,AND(Program!AX203="",Program!AX$3=Kişisel!$C$1))),CONCATENATE(AX$2,"-",Program!AX201," "),"")</f>
        <v/>
      </c>
      <c r="AY201" t="str">
        <f>IF(AND(Program!AY201&lt;&gt;"",OR(Kişisel!$C$1=Program!AY203,AND(Program!AY203="",Program!AY$3=Kişisel!$C$1))),CONCATENATE(AY$2,"-",Program!AY201," "),"")</f>
        <v/>
      </c>
      <c r="AZ201" t="str">
        <f>IF(AND(Program!AZ201&lt;&gt;"",OR(Kişisel!$C$1=Program!AZ203,AND(Program!AZ203="",Program!AZ$3=Kişisel!$C$1))),CONCATENATE(AZ$2,"-",Program!AZ201," "),"")</f>
        <v/>
      </c>
      <c r="BA201" t="str">
        <f>IF(AND(Program!BA201&lt;&gt;"",OR(Kişisel!$C$1=Program!BA203,AND(Program!BA203="",Program!BA$3=Kişisel!$C$1))),CONCATENATE(BA$2,"-",Program!BA201," "),"")</f>
        <v/>
      </c>
      <c r="BB201" t="str">
        <f>IF(AND(Program!BB201&lt;&gt;"",OR(Kişisel!$C$1=Program!BB203,AND(Program!BB203="",Program!BB$3=Kişisel!$C$1))),CONCATENATE(BB$2,"-",Program!BB201," "),"")</f>
        <v/>
      </c>
      <c r="BC201" t="str">
        <f>IF(AND(Program!BC201&lt;&gt;"",OR(Kişisel!$C$1=Program!BC203,AND(Program!BC203="",Program!BC$3=Kişisel!$C$1))),CONCATENATE(BC$2,"-",Program!BC201," "),"")</f>
        <v/>
      </c>
      <c r="BD201" t="str">
        <f>IF(AND(Program!BD201&lt;&gt;"",OR(Kişisel!$C$1=Program!BD203,AND(Program!BD203="",Program!BD$3=Kişisel!$C$1))),CONCATENATE(BD$2,"-",Program!BD201," "),"")</f>
        <v/>
      </c>
      <c r="BE201" t="str">
        <f>IF(AND(Program!BE201&lt;&gt;"",OR(Kişisel!$C$1=Program!BE203,AND(Program!BE203="",Program!BE$3=Kişisel!$C$1))),CONCATENATE(BE$2,"-",Program!BE201," "),"")</f>
        <v/>
      </c>
      <c r="BF201" t="str">
        <f t="shared" ref="BF201" si="296">CONCATENATE(D201,E201,F201,G201,H201,I201,J201,K201,L201,M201,N201,O201,P201,Q201,R201,S201,T201,U201,V201,W201,X201,Y201,Z201,AA201,AB201,AC201,AD201,AE201,AF201,AG201,AH201,AI201,AJ201,AK201,AL201,AM201,AN201,AO201,AP201,AQ201,)</f>
        <v/>
      </c>
      <c r="BG201" t="str">
        <f t="shared" ref="BG201" si="297">CONCATENATE(AR201,AS201,AT201,AU201,AV201,AW201,AX201,AY201,AZ201,BA201,BB201,BC201,BD201,BE201,)</f>
        <v/>
      </c>
    </row>
    <row r="202" spans="1:59">
      <c r="A202" s="394"/>
      <c r="B202" s="5"/>
      <c r="D202" s="29" t="str">
        <f>IF(D200&lt;&gt;"",IF(Program!D203&lt;&gt;"","("&amp;Program!D203&amp;")","("&amp;Program!D$3&amp;")"),"")</f>
        <v/>
      </c>
      <c r="E202" s="29" t="str">
        <f>IF(E200&lt;&gt;"",IF(Program!E203&lt;&gt;"","("&amp;Program!E203&amp;")","("&amp;Program!E$3&amp;")"),"")</f>
        <v/>
      </c>
      <c r="F202" s="29" t="str">
        <f>IF(F200&lt;&gt;"",IF(Program!F203&lt;&gt;"","("&amp;Program!F203&amp;")","("&amp;Program!F$3&amp;")"),"")</f>
        <v/>
      </c>
      <c r="G202" s="29" t="str">
        <f>IF(G200&lt;&gt;"",IF(Program!G203&lt;&gt;"","("&amp;Program!G203&amp;")","("&amp;Program!G$3&amp;")"),"")</f>
        <v/>
      </c>
      <c r="H202" s="29" t="str">
        <f>IF(H200&lt;&gt;"",IF(Program!H203&lt;&gt;"","("&amp;Program!H203&amp;")","("&amp;Program!H$3&amp;")"),"")</f>
        <v/>
      </c>
      <c r="I202" s="29" t="str">
        <f>IF(I200&lt;&gt;"",IF(Program!I203&lt;&gt;"","("&amp;Program!I203&amp;")","("&amp;Program!I$3&amp;")"),"")</f>
        <v/>
      </c>
      <c r="J202" s="29" t="str">
        <f>IF(J200&lt;&gt;"",IF(Program!J203&lt;&gt;"","("&amp;Program!J203&amp;")","("&amp;Program!J$3&amp;")"),"")</f>
        <v/>
      </c>
      <c r="K202" s="29" t="str">
        <f>IF(K200&lt;&gt;"",IF(Program!K203&lt;&gt;"","("&amp;Program!K203&amp;")","("&amp;Program!K$3&amp;")"),"")</f>
        <v/>
      </c>
      <c r="L202" s="29" t="str">
        <f>IF(L200&lt;&gt;"",IF(Program!L203&lt;&gt;"","("&amp;Program!L203&amp;")","("&amp;Program!L$3&amp;")"),"")</f>
        <v/>
      </c>
      <c r="M202" s="29" t="str">
        <f>IF(M200&lt;&gt;"",IF(Program!M203&lt;&gt;"","("&amp;Program!M203&amp;")","("&amp;Program!M$3&amp;")"),"")</f>
        <v/>
      </c>
      <c r="N202" s="29" t="str">
        <f>IF(N200&lt;&gt;"",IF(Program!N203&lt;&gt;"","("&amp;Program!N203&amp;")","("&amp;Program!N$3&amp;")"),"")</f>
        <v/>
      </c>
      <c r="O202" s="29" t="str">
        <f>IF(O200&lt;&gt;"",IF(Program!O203&lt;&gt;"","("&amp;Program!O203&amp;")","("&amp;Program!O$3&amp;")"),"")</f>
        <v/>
      </c>
      <c r="P202" s="29" t="str">
        <f>IF(P200&lt;&gt;"",IF(Program!P203&lt;&gt;"","("&amp;Program!P203&amp;")","("&amp;Program!P$3&amp;")"),"")</f>
        <v/>
      </c>
      <c r="Q202" s="29" t="str">
        <f>IF(Q200&lt;&gt;"",IF(Program!Q203&lt;&gt;"","("&amp;Program!Q203&amp;")","("&amp;Program!Q$3&amp;")"),"")</f>
        <v/>
      </c>
      <c r="R202" s="29" t="str">
        <f>IF(R200&lt;&gt;"",IF(Program!R203&lt;&gt;"","("&amp;Program!R203&amp;")","("&amp;Program!R$3&amp;")"),"")</f>
        <v/>
      </c>
      <c r="S202" s="29" t="str">
        <f>IF(S200&lt;&gt;"",IF(Program!S203&lt;&gt;"","("&amp;Program!S203&amp;")","("&amp;Program!S$3&amp;")"),"")</f>
        <v/>
      </c>
      <c r="T202" s="29" t="str">
        <f>IF(T200&lt;&gt;"",IF(Program!T203&lt;&gt;"","("&amp;Program!T203&amp;")","("&amp;Program!T$3&amp;")"),"")</f>
        <v/>
      </c>
      <c r="U202" s="29" t="str">
        <f>IF(U200&lt;&gt;"",IF(Program!U203&lt;&gt;"","("&amp;Program!U203&amp;")","("&amp;Program!U$3&amp;")"),"")</f>
        <v/>
      </c>
      <c r="V202" s="29" t="str">
        <f>IF(V200&lt;&gt;"",IF(Program!V203&lt;&gt;"","("&amp;Program!V203&amp;")","("&amp;Program!V$3&amp;")"),"")</f>
        <v/>
      </c>
      <c r="W202" s="29" t="str">
        <f>IF(W200&lt;&gt;"",IF(Program!W203&lt;&gt;"","("&amp;Program!W203&amp;")","("&amp;Program!W$3&amp;")"),"")</f>
        <v/>
      </c>
      <c r="X202" s="29" t="str">
        <f>IF(X200&lt;&gt;"",IF(Program!X203&lt;&gt;"","("&amp;Program!X203&amp;")","("&amp;Program!X$3&amp;")"),"")</f>
        <v/>
      </c>
      <c r="Y202" s="29" t="str">
        <f>IF(Y200&lt;&gt;"",IF(Program!Y203&lt;&gt;"","("&amp;Program!Y203&amp;")","("&amp;Program!Y$3&amp;")"),"")</f>
        <v/>
      </c>
      <c r="Z202" s="29" t="str">
        <f>IF(Z200&lt;&gt;"",IF(Program!Z203&lt;&gt;"","("&amp;Program!Z203&amp;")","("&amp;Program!Z$3&amp;")"),"")</f>
        <v/>
      </c>
      <c r="AA202" s="29" t="str">
        <f>IF(AA200&lt;&gt;"",IF(Program!AA203&lt;&gt;"","("&amp;Program!AA203&amp;")","("&amp;Program!AA$3&amp;")"),"")</f>
        <v/>
      </c>
      <c r="AB202" s="29" t="str">
        <f>IF(AB200&lt;&gt;"",IF(Program!AB203&lt;&gt;"","("&amp;Program!AB203&amp;")","("&amp;Program!AB$3&amp;")"),"")</f>
        <v/>
      </c>
      <c r="AC202" s="29" t="str">
        <f>IF(AC200&lt;&gt;"",IF(Program!AC203&lt;&gt;"","("&amp;Program!AC203&amp;")","("&amp;Program!AC$3&amp;")"),"")</f>
        <v/>
      </c>
      <c r="AD202" s="29" t="str">
        <f>IF(AD200&lt;&gt;"",IF(Program!AD203&lt;&gt;"","("&amp;Program!AD203&amp;")","("&amp;Program!AD$3&amp;")"),"")</f>
        <v/>
      </c>
      <c r="AE202" s="29" t="str">
        <f>IF(AE200&lt;&gt;"",IF(Program!AE203&lt;&gt;"","("&amp;Program!AE203&amp;")","("&amp;Program!AE$3&amp;")"),"")</f>
        <v/>
      </c>
      <c r="AF202" s="29" t="str">
        <f>IF(AF200&lt;&gt;"",IF(Program!AF203&lt;&gt;"","("&amp;Program!AF203&amp;")","("&amp;Program!AF$3&amp;")"),"")</f>
        <v/>
      </c>
      <c r="AG202" s="29" t="str">
        <f>IF(AG200&lt;&gt;"",IF(Program!AG203&lt;&gt;"","("&amp;Program!AG203&amp;")","("&amp;Program!AG$3&amp;")"),"")</f>
        <v/>
      </c>
      <c r="AH202" s="29" t="str">
        <f>IF(AH200&lt;&gt;"",IF(Program!AH203&lt;&gt;"","("&amp;Program!AH203&amp;")","("&amp;Program!AH$3&amp;")"),"")</f>
        <v/>
      </c>
      <c r="AI202" s="29" t="str">
        <f>IF(AI200&lt;&gt;"",IF(Program!AI203&lt;&gt;"","("&amp;Program!AI203&amp;")","("&amp;Program!AI$3&amp;")"),"")</f>
        <v/>
      </c>
      <c r="AJ202" s="29" t="str">
        <f>IF(AJ200&lt;&gt;"",IF(Program!AJ203&lt;&gt;"","("&amp;Program!AJ203&amp;")","("&amp;Program!AJ$3&amp;")"),"")</f>
        <v/>
      </c>
      <c r="AK202" s="29" t="str">
        <f>IF(AK200&lt;&gt;"",IF(Program!AK203&lt;&gt;"","("&amp;Program!AK203&amp;")","("&amp;Program!AK$3&amp;")"),"")</f>
        <v/>
      </c>
      <c r="AL202" s="29" t="str">
        <f>IF(AL200&lt;&gt;"",IF(Program!AL203&lt;&gt;"","("&amp;Program!AL203&amp;")","("&amp;Program!AL$3&amp;")"),"")</f>
        <v/>
      </c>
      <c r="AM202" s="29" t="str">
        <f>IF(AM200&lt;&gt;"",IF(Program!AM203&lt;&gt;"","("&amp;Program!AM203&amp;")","("&amp;Program!AM$3&amp;")"),"")</f>
        <v/>
      </c>
      <c r="AN202" s="29" t="str">
        <f>IF(AN200&lt;&gt;"",IF(Program!AN203&lt;&gt;"","("&amp;Program!AN203&amp;")","("&amp;Program!AN$3&amp;")"),"")</f>
        <v/>
      </c>
      <c r="AO202" s="29" t="str">
        <f>IF(AO200&lt;&gt;"",IF(Program!AO203&lt;&gt;"","("&amp;Program!AO203&amp;")","("&amp;Program!AO$3&amp;")"),"")</f>
        <v/>
      </c>
      <c r="AP202" s="29" t="str">
        <f>IF(AP200&lt;&gt;"",IF(Program!AP203&lt;&gt;"","("&amp;Program!AP203&amp;")","("&amp;Program!AP$3&amp;")"),"")</f>
        <v/>
      </c>
      <c r="AQ202" s="29" t="str">
        <f>IF(AQ200&lt;&gt;"",IF(Program!AQ203&lt;&gt;"","("&amp;Program!AQ203&amp;")","("&amp;Program!AQ$3&amp;")"),"")</f>
        <v/>
      </c>
      <c r="AR202" s="29" t="str">
        <f>IF(AR200&lt;&gt;"",IF(Program!AR203&lt;&gt;"","("&amp;Program!AR203&amp;")","("&amp;Program!AR$3&amp;")"),"")</f>
        <v/>
      </c>
      <c r="AS202" s="29" t="str">
        <f>IF(AS200&lt;&gt;"",IF(Program!AS203&lt;&gt;"","("&amp;Program!AS203&amp;")","("&amp;Program!AS$3&amp;")"),"")</f>
        <v/>
      </c>
      <c r="AT202" s="29" t="str">
        <f>IF(AT200&lt;&gt;"",IF(Program!AT203&lt;&gt;"","("&amp;Program!AT203&amp;")","("&amp;Program!AT$3&amp;")"),"")</f>
        <v/>
      </c>
      <c r="AU202" s="29" t="str">
        <f>IF(AU200&lt;&gt;"",IF(Program!AU203&lt;&gt;"","("&amp;Program!AU203&amp;")","("&amp;Program!AU$3&amp;")"),"")</f>
        <v/>
      </c>
      <c r="AV202" s="29" t="str">
        <f>IF(AV200&lt;&gt;"",IF(Program!AV203&lt;&gt;"","("&amp;Program!AV203&amp;")","("&amp;Program!AV$3&amp;")"),"")</f>
        <v/>
      </c>
      <c r="AW202" s="29" t="str">
        <f>IF(AW200&lt;&gt;"",IF(Program!AW203&lt;&gt;"","("&amp;Program!AW203&amp;")","("&amp;Program!AW$3&amp;")"),"")</f>
        <v/>
      </c>
      <c r="AX202" s="29" t="str">
        <f>IF(AX200&lt;&gt;"",IF(Program!AX203&lt;&gt;"","("&amp;Program!AX203&amp;")","("&amp;Program!AX$3&amp;")"),"")</f>
        <v/>
      </c>
      <c r="AY202" s="29" t="str">
        <f>IF(AY200&lt;&gt;"",IF(Program!AY203&lt;&gt;"","("&amp;Program!AY203&amp;")","("&amp;Program!AY$3&amp;")"),"")</f>
        <v/>
      </c>
      <c r="AZ202" s="29" t="str">
        <f>IF(AZ200&lt;&gt;"",IF(Program!AZ203&lt;&gt;"","("&amp;Program!AZ203&amp;")","("&amp;Program!AZ$3&amp;")"),"")</f>
        <v/>
      </c>
      <c r="BA202" s="29" t="str">
        <f>IF(BA200&lt;&gt;"",IF(Program!BA203&lt;&gt;"","("&amp;Program!BA203&amp;")","("&amp;Program!BA$3&amp;")"),"")</f>
        <v/>
      </c>
      <c r="BB202" s="29" t="str">
        <f>IF(BB200&lt;&gt;"",IF(Program!BB203&lt;&gt;"","("&amp;Program!BB203&amp;")","("&amp;Program!BB$3&amp;")"),"")</f>
        <v/>
      </c>
      <c r="BC202" s="29" t="str">
        <f>IF(BC200&lt;&gt;"",IF(Program!BC203&lt;&gt;"","("&amp;Program!BC203&amp;")","("&amp;Program!BC$3&amp;")"),"")</f>
        <v/>
      </c>
      <c r="BD202" s="29" t="str">
        <f>IF(BD200&lt;&gt;"",IF(Program!BD203&lt;&gt;"","("&amp;Program!BD203&amp;")","("&amp;Program!BD$3&amp;")"),"")</f>
        <v/>
      </c>
      <c r="BE202" s="29" t="str">
        <f>IF(BE200&lt;&gt;"",IF(Program!BE203&lt;&gt;"","("&amp;Program!BE203&amp;")","("&amp;Program!BE$3&amp;")"),"")</f>
        <v/>
      </c>
      <c r="BG202" t="str">
        <f t="shared" ref="BG202:BG203" si="298">CONCATENATE(AR202,AR204,AS202,AS204,AT202,AT204,AU202,AU204,AV202,AV204,AW202,AW204,AX202,AX204,AY202,AY204,AZ202,AZ204,BA202,BA204,BB202,BB204,BC202,BC204,BD202,BD204,BE202,BE204)</f>
        <v/>
      </c>
    </row>
    <row r="203" spans="1:59">
      <c r="A203" s="394"/>
      <c r="B203" s="5">
        <v>0.75</v>
      </c>
      <c r="C203" s="6" t="str">
        <f t="shared" si="235"/>
        <v/>
      </c>
      <c r="D203" s="9" t="str">
        <f>IF(IFERROR(SEARCH(Kişisel!$A$1,Program!D205),FALSE),D$2&amp;"-"&amp;Program!D204&amp;"/ ","")</f>
        <v/>
      </c>
      <c r="E203" s="9" t="str">
        <f>IF(IFERROR(SEARCH(Kişisel!$A$1,Program!E205),FALSE),E$2&amp;"-"&amp;Program!E204&amp;"/ ","")</f>
        <v/>
      </c>
      <c r="F203" s="9" t="str">
        <f>IF(IFERROR(SEARCH(Kişisel!$A$1,Program!F205),FALSE),F$2&amp;"-"&amp;Program!F204&amp;"/ ","")</f>
        <v/>
      </c>
      <c r="G203" s="9" t="str">
        <f>IF(IFERROR(SEARCH(Kişisel!$A$1,Program!G205),FALSE),G$2&amp;"-"&amp;Program!G204&amp;"/ ","")</f>
        <v/>
      </c>
      <c r="H203" s="9" t="str">
        <f>IF(IFERROR(SEARCH(Kişisel!$A$1,Program!H205),FALSE),H$2&amp;"-"&amp;Program!H204&amp;"/ ","")</f>
        <v/>
      </c>
      <c r="I203" s="9" t="str">
        <f>IF(IFERROR(SEARCH(Kişisel!$A$1,Program!I205),FALSE),I$2&amp;"-"&amp;Program!I204&amp;"/ ","")</f>
        <v/>
      </c>
      <c r="J203" s="9" t="str">
        <f>IF(IFERROR(SEARCH(Kişisel!$A$1,Program!J205),FALSE),J$2&amp;"-"&amp;Program!J204&amp;"/ ","")</f>
        <v/>
      </c>
      <c r="K203" s="9" t="str">
        <f>IF(IFERROR(SEARCH(Kişisel!$A$1,Program!K205),FALSE),K$2&amp;"-"&amp;Program!K204&amp;"/ ","")</f>
        <v/>
      </c>
      <c r="L203" s="9" t="str">
        <f>IF(IFERROR(SEARCH(Kişisel!$A$1,Program!L205),FALSE),L$2&amp;"-"&amp;Program!L204&amp;"/ ","")</f>
        <v/>
      </c>
      <c r="M203" s="9" t="str">
        <f>IF(IFERROR(SEARCH(Kişisel!$A$1,Program!M205),FALSE),M$2&amp;"-"&amp;Program!M204&amp;"/ ","")</f>
        <v/>
      </c>
      <c r="N203" s="9" t="str">
        <f>IF(IFERROR(SEARCH(Kişisel!$A$1,Program!N205),FALSE),N$2&amp;"-"&amp;Program!N204&amp;"/ ","")</f>
        <v/>
      </c>
      <c r="O203" s="9" t="str">
        <f>IF(IFERROR(SEARCH(Kişisel!$A$1,Program!O205),FALSE),O$2&amp;"-"&amp;Program!O204&amp;"/ ","")</f>
        <v/>
      </c>
      <c r="P203" s="9" t="str">
        <f>IF(IFERROR(SEARCH(Kişisel!$A$1,Program!P205),FALSE),P$2&amp;"-"&amp;Program!P204&amp;"/ ","")</f>
        <v/>
      </c>
      <c r="Q203" s="9" t="str">
        <f>IF(IFERROR(SEARCH(Kişisel!$A$1,Program!Q205),FALSE),Q$2&amp;"-"&amp;Program!Q204&amp;"/ ","")</f>
        <v/>
      </c>
      <c r="R203" s="9" t="str">
        <f>IF(IFERROR(SEARCH(Kişisel!$A$1,Program!R205),FALSE),R$2&amp;"-"&amp;Program!R204&amp;"/ ","")</f>
        <v/>
      </c>
      <c r="S203" s="9" t="str">
        <f>IF(IFERROR(SEARCH(Kişisel!$A$1,Program!S205),FALSE),S$2&amp;"-"&amp;Program!S204&amp;"/ ","")</f>
        <v/>
      </c>
      <c r="T203" s="9" t="str">
        <f>IF(IFERROR(SEARCH(Kişisel!$A$1,Program!T205),FALSE),T$2&amp;"-"&amp;Program!T204&amp;"/ ","")</f>
        <v/>
      </c>
      <c r="U203" s="9" t="str">
        <f>IF(IFERROR(SEARCH(Kişisel!$A$1,Program!U205),FALSE),U$2&amp;"-"&amp;Program!U204&amp;"/ ","")</f>
        <v/>
      </c>
      <c r="V203" s="9" t="str">
        <f>IF(IFERROR(SEARCH(Kişisel!$A$1,Program!V205),FALSE),V$2&amp;"-"&amp;Program!V204&amp;"/ ","")</f>
        <v/>
      </c>
      <c r="W203" s="9" t="str">
        <f>IF(IFERROR(SEARCH(Kişisel!$A$1,Program!W205),FALSE),W$2&amp;"-"&amp;Program!W204&amp;"/ ","")</f>
        <v/>
      </c>
      <c r="X203" s="9" t="str">
        <f>IF(IFERROR(SEARCH(Kişisel!$A$1,Program!X205),FALSE),X$2&amp;"-"&amp;Program!X204&amp;"/ ","")</f>
        <v/>
      </c>
      <c r="Y203" s="9" t="str">
        <f>IF(IFERROR(SEARCH(Kişisel!$A$1,Program!Y205),FALSE),Y$2&amp;"-"&amp;Program!Y204&amp;"/ ","")</f>
        <v/>
      </c>
      <c r="Z203" s="9" t="str">
        <f>IF(IFERROR(SEARCH(Kişisel!$A$1,Program!Z205),FALSE),Z$2&amp;"-"&amp;Program!Z204&amp;"/ ","")</f>
        <v/>
      </c>
      <c r="AA203" s="9" t="str">
        <f>IF(IFERROR(SEARCH(Kişisel!$A$1,Program!AA205),FALSE),AA$2&amp;"-"&amp;Program!AA204&amp;"/ ","")</f>
        <v/>
      </c>
      <c r="AB203" s="9" t="str">
        <f>IF(IFERROR(SEARCH(Kişisel!$A$1,Program!AB205),FALSE),AB$2&amp;"-"&amp;Program!AB204&amp;"/ ","")</f>
        <v/>
      </c>
      <c r="AC203" s="9" t="str">
        <f>IF(IFERROR(SEARCH(Kişisel!$A$1,Program!AC205),FALSE),AC$2&amp;"-"&amp;Program!AC204&amp;"/ ","")</f>
        <v/>
      </c>
      <c r="AD203" s="9" t="str">
        <f>IF(IFERROR(SEARCH(Kişisel!$A$1,Program!AD205),FALSE),AD$2&amp;"-"&amp;Program!AD204&amp;"/ ","")</f>
        <v/>
      </c>
      <c r="AE203" s="9" t="str">
        <f>IF(IFERROR(SEARCH(Kişisel!$A$1,Program!AE205),FALSE),AE$2&amp;"-"&amp;Program!AE204&amp;"/ ","")</f>
        <v/>
      </c>
      <c r="AF203" s="9" t="str">
        <f>IF(IFERROR(SEARCH(Kişisel!$A$1,Program!AF205),FALSE),AF$2&amp;"-"&amp;Program!AF204&amp;"/ ","")</f>
        <v/>
      </c>
      <c r="AG203" s="9" t="str">
        <f>IF(IFERROR(SEARCH(Kişisel!$A$1,Program!AG205),FALSE),AG$2&amp;"-"&amp;Program!AG204&amp;"/ ","")</f>
        <v/>
      </c>
      <c r="AH203" s="9" t="str">
        <f>IF(IFERROR(SEARCH(Kişisel!$A$1,Program!AH205),FALSE),AH$2&amp;"-"&amp;Program!AH204&amp;"/ ","")</f>
        <v/>
      </c>
      <c r="AI203" s="9" t="str">
        <f>IF(IFERROR(SEARCH(Kişisel!$A$1,Program!AI205),FALSE),AI$2&amp;"-"&amp;Program!AI204&amp;"/ ","")</f>
        <v/>
      </c>
      <c r="AJ203" s="9" t="str">
        <f>IF(IFERROR(SEARCH(Kişisel!$A$1,Program!AJ205),FALSE),AJ$2&amp;"-"&amp;Program!AJ204&amp;"/ ","")</f>
        <v/>
      </c>
      <c r="AK203" s="9" t="str">
        <f>IF(IFERROR(SEARCH(Kişisel!$A$1,Program!AK205),FALSE),AK$2&amp;"-"&amp;Program!AK204&amp;"/ ","")</f>
        <v/>
      </c>
      <c r="AL203" s="9" t="str">
        <f>IF(IFERROR(SEARCH(Kişisel!$A$1,Program!AL205),FALSE),AL$2&amp;"-"&amp;Program!AL204&amp;"/ ","")</f>
        <v/>
      </c>
      <c r="AM203" s="9" t="str">
        <f>IF(IFERROR(SEARCH(Kişisel!$A$1,Program!AM205),FALSE),AM$2&amp;"-"&amp;Program!AM204&amp;"/ ","")</f>
        <v/>
      </c>
      <c r="AN203" s="9" t="str">
        <f>IF(IFERROR(SEARCH(Kişisel!$A$1,Program!AN205),FALSE),AN$2&amp;"-"&amp;Program!AN204&amp;"/ ","")</f>
        <v/>
      </c>
      <c r="AO203" s="9" t="str">
        <f>IF(IFERROR(SEARCH(Kişisel!$A$1,Program!AO205),FALSE),AO$2&amp;"-"&amp;Program!AO204&amp;"/ ","")</f>
        <v/>
      </c>
      <c r="AP203" s="9" t="str">
        <f>IF(IFERROR(SEARCH(Kişisel!$A$1,Program!AP205),FALSE),AP$2&amp;"-"&amp;Program!AP204&amp;"/ ","")</f>
        <v/>
      </c>
      <c r="AQ203" s="9" t="str">
        <f>IF(IFERROR(SEARCH(Kişisel!$A$1,Program!AQ205),FALSE),AQ$2&amp;"-"&amp;Program!AQ204&amp;"/ ","")</f>
        <v/>
      </c>
      <c r="AR203" s="9" t="str">
        <f>IF(IFERROR(SEARCH(Kişisel!$A$1,Program!AR205),FALSE),AR$2&amp;"-"&amp;Program!AR204&amp;"/ ","")</f>
        <v/>
      </c>
      <c r="AS203" s="9" t="str">
        <f>IF(IFERROR(SEARCH(Kişisel!$A$1,Program!AS205),FALSE),AS$2&amp;"-"&amp;Program!AS204&amp;"/ ","")</f>
        <v/>
      </c>
      <c r="AT203" s="9" t="str">
        <f>IF(IFERROR(SEARCH(Kişisel!$A$1,Program!AT205),FALSE),AT$2&amp;"-"&amp;Program!AT204&amp;"/ ","")</f>
        <v/>
      </c>
      <c r="AU203" s="9" t="str">
        <f>IF(IFERROR(SEARCH(Kişisel!$A$1,Program!AU205),FALSE),AU$2&amp;"-"&amp;Program!AU204&amp;"/ ","")</f>
        <v/>
      </c>
      <c r="AV203" s="9" t="str">
        <f>IF(IFERROR(SEARCH(Kişisel!$A$1,Program!AV205),FALSE),AV$2&amp;"-"&amp;Program!AV204&amp;"/ ","")</f>
        <v/>
      </c>
      <c r="AW203" s="9" t="str">
        <f>IF(IFERROR(SEARCH(Kişisel!$A$1,Program!AW205),FALSE),AW$2&amp;"-"&amp;Program!AW204&amp;"/ ","")</f>
        <v/>
      </c>
      <c r="AX203" s="9" t="str">
        <f>IF(IFERROR(SEARCH(Kişisel!$A$1,Program!AX205),FALSE),AX$2&amp;"-"&amp;Program!AX204&amp;"/ ","")</f>
        <v/>
      </c>
      <c r="AY203" s="9" t="str">
        <f>IF(IFERROR(SEARCH(Kişisel!$A$1,Program!AY205),FALSE),AY$2&amp;"-"&amp;Program!AY204&amp;"/ ","")</f>
        <v/>
      </c>
      <c r="AZ203" s="9" t="str">
        <f>IF(IFERROR(SEARCH(Kişisel!$A$1,Program!AZ205),FALSE),AZ$2&amp;"-"&amp;Program!AZ204&amp;"/ ","")</f>
        <v/>
      </c>
      <c r="BA203" s="9" t="str">
        <f>IF(IFERROR(SEARCH(Kişisel!$A$1,Program!BA205),FALSE),BA$2&amp;"-"&amp;Program!BA204&amp;"/ ","")</f>
        <v/>
      </c>
      <c r="BB203" s="9" t="str">
        <f>IF(IFERROR(SEARCH(Kişisel!$A$1,Program!BB205),FALSE),BB$2&amp;"-"&amp;Program!BB204&amp;"/ ","")</f>
        <v/>
      </c>
      <c r="BC203" s="9" t="str">
        <f>IF(IFERROR(SEARCH(Kişisel!$A$1,Program!BC205),FALSE),BC$2&amp;"-"&amp;Program!BC204&amp;"/ ","")</f>
        <v/>
      </c>
      <c r="BD203" s="9" t="str">
        <f>IF(IFERROR(SEARCH(Kişisel!$A$1,Program!BD205),FALSE),BD$2&amp;"-"&amp;Program!BD204&amp;"/ ","")</f>
        <v/>
      </c>
      <c r="BE203" s="9" t="str">
        <f>IF(IFERROR(SEARCH(Kişisel!$A$1,Program!BE205),FALSE),BE$2&amp;"-"&amp;Program!BE204&amp;"/ ","")</f>
        <v/>
      </c>
      <c r="BF203" t="str">
        <f t="shared" ref="BF203" si="299">CONCATENATE(D203,D205,E203,E205,F203,F205,G203,G205,H203,H205,I203,I205,J203,J205,K203,K205,L203,L205,M203,M205,N203,N205,O203,O205,P203,P205,Q203,Q205,R203,R205,S203,S205,T203,T205,U203,U205,V203,V205,W203,W205,X203,X205,Y203,Y205,Z203,Z205,AA203,AA205,AB203,AB205,AC203,AC205,AD203,AD205,AE203,AE205,AF203,AF205,AG203,AG205,AH203,AH205,AI203,AI205,AJ203,AJ205,AK203,AK205,AL203,AL205,AM203,AM205,AN203,AN205,AO203,AO205,AP203,AP205,AQ203,AQ205)</f>
        <v/>
      </c>
      <c r="BG203" t="str">
        <f t="shared" si="298"/>
        <v/>
      </c>
    </row>
    <row r="204" spans="1:59">
      <c r="A204" s="394"/>
      <c r="B204" s="5"/>
      <c r="C204" s="6" t="str">
        <f t="shared" si="235"/>
        <v/>
      </c>
      <c r="D204" t="str">
        <f>IF(AND(Program!D204&lt;&gt;"",OR(Kişisel!$C$1=Program!D206,AND(Program!D206="",Program!D$3=Kişisel!$C$1))),CONCATENATE(D$2,"-",Program!D204," "),"")</f>
        <v/>
      </c>
      <c r="E204" t="str">
        <f>IF(AND(Program!E204&lt;&gt;"",OR(Kişisel!$C$1=Program!E206,AND(Program!E206="",Program!E$3=Kişisel!$C$1))),CONCATENATE(E$2,"-",Program!E204," "),"")</f>
        <v/>
      </c>
      <c r="F204" t="str">
        <f>IF(AND(Program!F204&lt;&gt;"",OR(Kişisel!$C$1=Program!F206,AND(Program!F206="",Program!F$3=Kişisel!$C$1))),CONCATENATE(F$2,"-",Program!F204," "),"")</f>
        <v/>
      </c>
      <c r="G204" t="str">
        <f>IF(AND(Program!G204&lt;&gt;"",OR(Kişisel!$C$1=Program!G206,AND(Program!G206="",Program!G$3=Kişisel!$C$1))),CONCATENATE(G$2,"-",Program!G204," "),"")</f>
        <v/>
      </c>
      <c r="H204" t="str">
        <f>IF(AND(Program!H204&lt;&gt;"",OR(Kişisel!$C$1=Program!H206,AND(Program!H206="",Program!H$3=Kişisel!$C$1))),CONCATENATE(H$2,"-",Program!H204," "),"")</f>
        <v/>
      </c>
      <c r="I204" t="str">
        <f>IF(AND(Program!I204&lt;&gt;"",OR(Kişisel!$C$1=Program!I206,AND(Program!I206="",Program!I$3=Kişisel!$C$1))),CONCATENATE(I$2,"-",Program!I204," "),"")</f>
        <v/>
      </c>
      <c r="J204" t="str">
        <f>IF(AND(Program!J204&lt;&gt;"",OR(Kişisel!$C$1=Program!J206,AND(Program!J206="",Program!J$3=Kişisel!$C$1))),CONCATENATE(J$2,"-",Program!J204," "),"")</f>
        <v/>
      </c>
      <c r="K204" t="str">
        <f>IF(AND(Program!K204&lt;&gt;"",OR(Kişisel!$C$1=Program!K206,AND(Program!K206="",Program!K$3=Kişisel!$C$1))),CONCATENATE(K$2,"-",Program!K204," "),"")</f>
        <v/>
      </c>
      <c r="L204" t="str">
        <f>IF(AND(Program!L204&lt;&gt;"",OR(Kişisel!$C$1=Program!L206,AND(Program!L206="",Program!L$3=Kişisel!$C$1))),CONCATENATE(L$2,"-",Program!L204," "),"")</f>
        <v/>
      </c>
      <c r="M204" t="str">
        <f>IF(AND(Program!M204&lt;&gt;"",OR(Kişisel!$C$1=Program!M206,AND(Program!M206="",Program!M$3=Kişisel!$C$1))),CONCATENATE(M$2,"-",Program!M204," "),"")</f>
        <v/>
      </c>
      <c r="N204" t="str">
        <f>IF(AND(Program!N204&lt;&gt;"",OR(Kişisel!$C$1=Program!N206,AND(Program!N206="",Program!N$3=Kişisel!$C$1))),CONCATENATE(N$2,"-",Program!N204," "),"")</f>
        <v/>
      </c>
      <c r="O204" t="str">
        <f>IF(AND(Program!O204&lt;&gt;"",OR(Kişisel!$C$1=Program!O206,AND(Program!O206="",Program!O$3=Kişisel!$C$1))),CONCATENATE(O$2,"-",Program!O204," "),"")</f>
        <v/>
      </c>
      <c r="P204" t="str">
        <f>IF(AND(Program!P204&lt;&gt;"",OR(Kişisel!$C$1=Program!P206,AND(Program!P206="",Program!P$3=Kişisel!$C$1))),CONCATENATE(P$2,"-",Program!P204," "),"")</f>
        <v/>
      </c>
      <c r="Q204" t="str">
        <f>IF(AND(Program!Q204&lt;&gt;"",OR(Kişisel!$C$1=Program!Q206,AND(Program!Q206="",Program!Q$3=Kişisel!$C$1))),CONCATENATE(Q$2,"-",Program!Q204," "),"")</f>
        <v/>
      </c>
      <c r="R204" t="str">
        <f>IF(AND(Program!R204&lt;&gt;"",OR(Kişisel!$C$1=Program!R206,AND(Program!R206="",Program!R$3=Kişisel!$C$1))),CONCATENATE(R$2,"-",Program!R204," "),"")</f>
        <v/>
      </c>
      <c r="S204" t="str">
        <f>IF(AND(Program!S204&lt;&gt;"",OR(Kişisel!$C$1=Program!S206,AND(Program!S206="",Program!S$3=Kişisel!$C$1))),CONCATENATE(S$2,"-",Program!S204," "),"")</f>
        <v/>
      </c>
      <c r="T204" t="str">
        <f>IF(AND(Program!T204&lt;&gt;"",OR(Kişisel!$C$1=Program!T206,AND(Program!T206="",Program!T$3=Kişisel!$C$1))),CONCATENATE(T$2,"-",Program!T204," "),"")</f>
        <v/>
      </c>
      <c r="U204" t="str">
        <f>IF(AND(Program!U204&lt;&gt;"",OR(Kişisel!$C$1=Program!U206,AND(Program!U206="",Program!U$3=Kişisel!$C$1))),CONCATENATE(U$2,"-",Program!U204," "),"")</f>
        <v/>
      </c>
      <c r="V204" t="str">
        <f>IF(AND(Program!V204&lt;&gt;"",OR(Kişisel!$C$1=Program!V206,AND(Program!V206="",Program!V$3=Kişisel!$C$1))),CONCATENATE(V$2,"-",Program!V204," "),"")</f>
        <v/>
      </c>
      <c r="W204" t="str">
        <f>IF(AND(Program!W204&lt;&gt;"",OR(Kişisel!$C$1=Program!W206,AND(Program!W206="",Program!W$3=Kişisel!$C$1))),CONCATENATE(W$2,"-",Program!W204," "),"")</f>
        <v/>
      </c>
      <c r="X204" t="str">
        <f>IF(AND(Program!X204&lt;&gt;"",OR(Kişisel!$C$1=Program!X206,AND(Program!X206="",Program!X$3=Kişisel!$C$1))),CONCATENATE(X$2,"-",Program!X204," "),"")</f>
        <v/>
      </c>
      <c r="Y204" t="str">
        <f>IF(AND(Program!Y204&lt;&gt;"",OR(Kişisel!$C$1=Program!Y206,AND(Program!Y206="",Program!Y$3=Kişisel!$C$1))),CONCATENATE(Y$2,"-",Program!Y204," "),"")</f>
        <v/>
      </c>
      <c r="Z204" t="str">
        <f>IF(AND(Program!Z204&lt;&gt;"",OR(Kişisel!$C$1=Program!Z206,AND(Program!Z206="",Program!Z$3=Kişisel!$C$1))),CONCATENATE(Z$2,"-",Program!Z204," "),"")</f>
        <v/>
      </c>
      <c r="AA204" t="str">
        <f>IF(AND(Program!AA204&lt;&gt;"",OR(Kişisel!$C$1=Program!AA206,AND(Program!AA206="",Program!AA$3=Kişisel!$C$1))),CONCATENATE(AA$2,"-",Program!AA204," "),"")</f>
        <v/>
      </c>
      <c r="AB204" t="str">
        <f>IF(AND(Program!AB204&lt;&gt;"",OR(Kişisel!$C$1=Program!AB206,AND(Program!AB206="",Program!AB$3=Kişisel!$C$1))),CONCATENATE(AB$2,"-",Program!AB204," "),"")</f>
        <v/>
      </c>
      <c r="AC204" t="str">
        <f>IF(AND(Program!AC204&lt;&gt;"",OR(Kişisel!$C$1=Program!AC206,AND(Program!AC206="",Program!AC$3=Kişisel!$C$1))),CONCATENATE(AC$2,"-",Program!AC204," "),"")</f>
        <v/>
      </c>
      <c r="AD204" t="str">
        <f>IF(AND(Program!AD204&lt;&gt;"",OR(Kişisel!$C$1=Program!AD206,AND(Program!AD206="",Program!AD$3=Kişisel!$C$1))),CONCATENATE(AD$2,"-",Program!AD204," "),"")</f>
        <v/>
      </c>
      <c r="AE204" t="str">
        <f>IF(AND(Program!AE204&lt;&gt;"",OR(Kişisel!$C$1=Program!AE206,AND(Program!AE206="",Program!AE$3=Kişisel!$C$1))),CONCATENATE(AE$2,"-",Program!AE204," "),"")</f>
        <v/>
      </c>
      <c r="AF204" t="str">
        <f>IF(AND(Program!AF204&lt;&gt;"",OR(Kişisel!$C$1=Program!AF206,AND(Program!AF206="",Program!AF$3=Kişisel!$C$1))),CONCATENATE(AF$2,"-",Program!AF204," "),"")</f>
        <v/>
      </c>
      <c r="AG204" t="str">
        <f>IF(AND(Program!AG204&lt;&gt;"",OR(Kişisel!$C$1=Program!AG206,AND(Program!AG206="",Program!AG$3=Kişisel!$C$1))),CONCATENATE(AG$2,"-",Program!AG204," "),"")</f>
        <v/>
      </c>
      <c r="AH204" t="str">
        <f>IF(AND(Program!AH204&lt;&gt;"",OR(Kişisel!$C$1=Program!AH206,AND(Program!AH206="",Program!AH$3=Kişisel!$C$1))),CONCATENATE(AH$2,"-",Program!AH204," "),"")</f>
        <v/>
      </c>
      <c r="AI204" t="str">
        <f>IF(AND(Program!AI204&lt;&gt;"",OR(Kişisel!$C$1=Program!AI206,AND(Program!AI206="",Program!AI$3=Kişisel!$C$1))),CONCATENATE(AI$2,"-",Program!AI204," "),"")</f>
        <v/>
      </c>
      <c r="AJ204" t="str">
        <f>IF(AND(Program!AJ204&lt;&gt;"",OR(Kişisel!$C$1=Program!AJ206,AND(Program!AJ206="",Program!AJ$3=Kişisel!$C$1))),CONCATENATE(AJ$2,"-",Program!AJ204," "),"")</f>
        <v/>
      </c>
      <c r="AK204" t="str">
        <f>IF(AND(Program!AK204&lt;&gt;"",OR(Kişisel!$C$1=Program!AK206,AND(Program!AK206="",Program!AK$3=Kişisel!$C$1))),CONCATENATE(AK$2,"-",Program!AK204," "),"")</f>
        <v/>
      </c>
      <c r="AL204" t="str">
        <f>IF(AND(Program!AL204&lt;&gt;"",OR(Kişisel!$C$1=Program!AL206,AND(Program!AL206="",Program!AL$3=Kişisel!$C$1))),CONCATENATE(AL$2,"-",Program!AL204," "),"")</f>
        <v/>
      </c>
      <c r="AM204" t="str">
        <f>IF(AND(Program!AM204&lt;&gt;"",OR(Kişisel!$C$1=Program!AM206,AND(Program!AM206="",Program!AM$3=Kişisel!$C$1))),CONCATENATE(AM$2,"-",Program!AM204," "),"")</f>
        <v/>
      </c>
      <c r="AN204" t="str">
        <f>IF(AND(Program!AN204&lt;&gt;"",OR(Kişisel!$C$1=Program!AN206,AND(Program!AN206="",Program!AN$3=Kişisel!$C$1))),CONCATENATE(AN$2,"-",Program!AN204," "),"")</f>
        <v/>
      </c>
      <c r="AO204" t="str">
        <f>IF(AND(Program!AO204&lt;&gt;"",OR(Kişisel!$C$1=Program!AO206,AND(Program!AO206="",Program!AO$3=Kişisel!$C$1))),CONCATENATE(AO$2,"-",Program!AO204," "),"")</f>
        <v/>
      </c>
      <c r="AP204" t="str">
        <f>IF(AND(Program!AP204&lt;&gt;"",OR(Kişisel!$C$1=Program!AP206,AND(Program!AP206="",Program!AP$3=Kişisel!$C$1))),CONCATENATE(AP$2,"-",Program!AP204," "),"")</f>
        <v/>
      </c>
      <c r="AQ204" t="str">
        <f>IF(AND(Program!AQ204&lt;&gt;"",OR(Kişisel!$C$1=Program!AQ206,AND(Program!AQ206="",Program!AQ$3=Kişisel!$C$1))),CONCATENATE(AQ$2,"-",Program!AQ204," "),"")</f>
        <v/>
      </c>
      <c r="AR204" t="str">
        <f>IF(AND(Program!AR204&lt;&gt;"",OR(Kişisel!$C$1=Program!AR206,AND(Program!AR206="",Program!AR$3=Kişisel!$C$1))),CONCATENATE(AR$2,"-",Program!AR204," "),"")</f>
        <v/>
      </c>
      <c r="AS204" t="str">
        <f>IF(AND(Program!AS204&lt;&gt;"",OR(Kişisel!$C$1=Program!AS206,AND(Program!AS206="",Program!AS$3=Kişisel!$C$1))),CONCATENATE(AS$2,"-",Program!AS204," "),"")</f>
        <v/>
      </c>
      <c r="AT204" t="str">
        <f>IF(AND(Program!AT204&lt;&gt;"",OR(Kişisel!$C$1=Program!AT206,AND(Program!AT206="",Program!AT$3=Kişisel!$C$1))),CONCATENATE(AT$2,"-",Program!AT204," "),"")</f>
        <v/>
      </c>
      <c r="AU204" t="str">
        <f>IF(AND(Program!AU204&lt;&gt;"",OR(Kişisel!$C$1=Program!AU206,AND(Program!AU206="",Program!AU$3=Kişisel!$C$1))),CONCATENATE(AU$2,"-",Program!AU204," "),"")</f>
        <v/>
      </c>
      <c r="AV204" t="str">
        <f>IF(AND(Program!AV204&lt;&gt;"",OR(Kişisel!$C$1=Program!AV206,AND(Program!AV206="",Program!AV$3=Kişisel!$C$1))),CONCATENATE(AV$2,"-",Program!AV204," "),"")</f>
        <v/>
      </c>
      <c r="AW204" t="str">
        <f>IF(AND(Program!AW204&lt;&gt;"",OR(Kişisel!$C$1=Program!AW206,AND(Program!AW206="",Program!AW$3=Kişisel!$C$1))),CONCATENATE(AW$2,"-",Program!AW204," "),"")</f>
        <v/>
      </c>
      <c r="AX204" t="str">
        <f>IF(AND(Program!AX204&lt;&gt;"",OR(Kişisel!$C$1=Program!AX206,AND(Program!AX206="",Program!AX$3=Kişisel!$C$1))),CONCATENATE(AX$2,"-",Program!AX204," "),"")</f>
        <v/>
      </c>
      <c r="AY204" t="str">
        <f>IF(AND(Program!AY204&lt;&gt;"",OR(Kişisel!$C$1=Program!AY206,AND(Program!AY206="",Program!AY$3=Kişisel!$C$1))),CONCATENATE(AY$2,"-",Program!AY204," "),"")</f>
        <v/>
      </c>
      <c r="AZ204" t="str">
        <f>IF(AND(Program!AZ204&lt;&gt;"",OR(Kişisel!$C$1=Program!AZ206,AND(Program!AZ206="",Program!AZ$3=Kişisel!$C$1))),CONCATENATE(AZ$2,"-",Program!AZ204," "),"")</f>
        <v/>
      </c>
      <c r="BA204" t="str">
        <f>IF(AND(Program!BA204&lt;&gt;"",OR(Kişisel!$C$1=Program!BA206,AND(Program!BA206="",Program!BA$3=Kişisel!$C$1))),CONCATENATE(BA$2,"-",Program!BA204," "),"")</f>
        <v/>
      </c>
      <c r="BB204" t="str">
        <f>IF(AND(Program!BB204&lt;&gt;"",OR(Kişisel!$C$1=Program!BB206,AND(Program!BB206="",Program!BB$3=Kişisel!$C$1))),CONCATENATE(BB$2,"-",Program!BB204," "),"")</f>
        <v/>
      </c>
      <c r="BC204" t="str">
        <f>IF(AND(Program!BC204&lt;&gt;"",OR(Kişisel!$C$1=Program!BC206,AND(Program!BC206="",Program!BC$3=Kişisel!$C$1))),CONCATENATE(BC$2,"-",Program!BC204," "),"")</f>
        <v/>
      </c>
      <c r="BD204" t="str">
        <f>IF(AND(Program!BD204&lt;&gt;"",OR(Kişisel!$C$1=Program!BD206,AND(Program!BD206="",Program!BD$3=Kişisel!$C$1))),CONCATENATE(BD$2,"-",Program!BD204," "),"")</f>
        <v/>
      </c>
      <c r="BE204" t="str">
        <f>IF(AND(Program!BE204&lt;&gt;"",OR(Kişisel!$C$1=Program!BE206,AND(Program!BE206="",Program!BE$3=Kişisel!$C$1))),CONCATENATE(BE$2,"-",Program!BE204," "),"")</f>
        <v/>
      </c>
      <c r="BF204" t="str">
        <f t="shared" ref="BF204" si="300">CONCATENATE(D204,E204,F204,G204,H204,I204,J204,K204,L204,M204,N204,O204,P204,Q204,R204,S204,T204,U204,V204,W204,X204,Y204,Z204,AA204,AB204,AC204,AD204,AE204,AF204,AG204,AH204,AI204,AJ204,AK204,AL204,AM204,AN204,AO204,AP204,AQ204,)</f>
        <v/>
      </c>
      <c r="BG204" t="str">
        <f t="shared" ref="BG204" si="301">CONCATENATE(AR204,AS204,AT204,AU204,AV204,AW204,AX204,AY204,AZ204,BA204,BB204,BC204,BD204,BE204,)</f>
        <v/>
      </c>
    </row>
    <row r="205" spans="1:59">
      <c r="A205" s="394"/>
      <c r="B205" s="5"/>
      <c r="D205" s="29" t="str">
        <f>IF(D203&lt;&gt;"",IF(Program!D206&lt;&gt;"","("&amp;Program!D206&amp;")","("&amp;Program!D$3&amp;")"),"")</f>
        <v/>
      </c>
      <c r="E205" s="29" t="str">
        <f>IF(E203&lt;&gt;"",IF(Program!E206&lt;&gt;"","("&amp;Program!E206&amp;")","("&amp;Program!E$3&amp;")"),"")</f>
        <v/>
      </c>
      <c r="F205" s="29" t="str">
        <f>IF(F203&lt;&gt;"",IF(Program!F206&lt;&gt;"","("&amp;Program!F206&amp;")","("&amp;Program!F$3&amp;")"),"")</f>
        <v/>
      </c>
      <c r="G205" s="29" t="str">
        <f>IF(G203&lt;&gt;"",IF(Program!G206&lt;&gt;"","("&amp;Program!G206&amp;")","("&amp;Program!G$3&amp;")"),"")</f>
        <v/>
      </c>
      <c r="H205" s="29" t="str">
        <f>IF(H203&lt;&gt;"",IF(Program!H206&lt;&gt;"","("&amp;Program!H206&amp;")","("&amp;Program!H$3&amp;")"),"")</f>
        <v/>
      </c>
      <c r="I205" s="29" t="str">
        <f>IF(I203&lt;&gt;"",IF(Program!I206&lt;&gt;"","("&amp;Program!I206&amp;")","("&amp;Program!I$3&amp;")"),"")</f>
        <v/>
      </c>
      <c r="J205" s="29" t="str">
        <f>IF(J203&lt;&gt;"",IF(Program!J206&lt;&gt;"","("&amp;Program!J206&amp;")","("&amp;Program!J$3&amp;")"),"")</f>
        <v/>
      </c>
      <c r="K205" s="29" t="str">
        <f>IF(K203&lt;&gt;"",IF(Program!K206&lt;&gt;"","("&amp;Program!K206&amp;")","("&amp;Program!K$3&amp;")"),"")</f>
        <v/>
      </c>
      <c r="L205" s="29" t="str">
        <f>IF(L203&lt;&gt;"",IF(Program!L206&lt;&gt;"","("&amp;Program!L206&amp;")","("&amp;Program!L$3&amp;")"),"")</f>
        <v/>
      </c>
      <c r="M205" s="29" t="str">
        <f>IF(M203&lt;&gt;"",IF(Program!M206&lt;&gt;"","("&amp;Program!M206&amp;")","("&amp;Program!M$3&amp;")"),"")</f>
        <v/>
      </c>
      <c r="N205" s="29" t="str">
        <f>IF(N203&lt;&gt;"",IF(Program!N206&lt;&gt;"","("&amp;Program!N206&amp;")","("&amp;Program!N$3&amp;")"),"")</f>
        <v/>
      </c>
      <c r="O205" s="29" t="str">
        <f>IF(O203&lt;&gt;"",IF(Program!O206&lt;&gt;"","("&amp;Program!O206&amp;")","("&amp;Program!O$3&amp;")"),"")</f>
        <v/>
      </c>
      <c r="P205" s="29" t="str">
        <f>IF(P203&lt;&gt;"",IF(Program!P206&lt;&gt;"","("&amp;Program!P206&amp;")","("&amp;Program!P$3&amp;")"),"")</f>
        <v/>
      </c>
      <c r="Q205" s="29" t="str">
        <f>IF(Q203&lt;&gt;"",IF(Program!Q206&lt;&gt;"","("&amp;Program!Q206&amp;")","("&amp;Program!Q$3&amp;")"),"")</f>
        <v/>
      </c>
      <c r="R205" s="29" t="str">
        <f>IF(R203&lt;&gt;"",IF(Program!R206&lt;&gt;"","("&amp;Program!R206&amp;")","("&amp;Program!R$3&amp;")"),"")</f>
        <v/>
      </c>
      <c r="S205" s="29" t="str">
        <f>IF(S203&lt;&gt;"",IF(Program!S206&lt;&gt;"","("&amp;Program!S206&amp;")","("&amp;Program!S$3&amp;")"),"")</f>
        <v/>
      </c>
      <c r="T205" s="29" t="str">
        <f>IF(T203&lt;&gt;"",IF(Program!T206&lt;&gt;"","("&amp;Program!T206&amp;")","("&amp;Program!T$3&amp;")"),"")</f>
        <v/>
      </c>
      <c r="U205" s="29" t="str">
        <f>IF(U203&lt;&gt;"",IF(Program!U206&lt;&gt;"","("&amp;Program!U206&amp;")","("&amp;Program!U$3&amp;")"),"")</f>
        <v/>
      </c>
      <c r="V205" s="29" t="str">
        <f>IF(V203&lt;&gt;"",IF(Program!V206&lt;&gt;"","("&amp;Program!V206&amp;")","("&amp;Program!V$3&amp;")"),"")</f>
        <v/>
      </c>
      <c r="W205" s="29" t="str">
        <f>IF(W203&lt;&gt;"",IF(Program!W206&lt;&gt;"","("&amp;Program!W206&amp;")","("&amp;Program!W$3&amp;")"),"")</f>
        <v/>
      </c>
      <c r="X205" s="29" t="str">
        <f>IF(X203&lt;&gt;"",IF(Program!X206&lt;&gt;"","("&amp;Program!X206&amp;")","("&amp;Program!X$3&amp;")"),"")</f>
        <v/>
      </c>
      <c r="Y205" s="29" t="str">
        <f>IF(Y203&lt;&gt;"",IF(Program!Y206&lt;&gt;"","("&amp;Program!Y206&amp;")","("&amp;Program!Y$3&amp;")"),"")</f>
        <v/>
      </c>
      <c r="Z205" s="29" t="str">
        <f>IF(Z203&lt;&gt;"",IF(Program!Z206&lt;&gt;"","("&amp;Program!Z206&amp;")","("&amp;Program!Z$3&amp;")"),"")</f>
        <v/>
      </c>
      <c r="AA205" s="29" t="str">
        <f>IF(AA203&lt;&gt;"",IF(Program!AA206&lt;&gt;"","("&amp;Program!AA206&amp;")","("&amp;Program!AA$3&amp;")"),"")</f>
        <v/>
      </c>
      <c r="AB205" s="29" t="str">
        <f>IF(AB203&lt;&gt;"",IF(Program!AB206&lt;&gt;"","("&amp;Program!AB206&amp;")","("&amp;Program!AB$3&amp;")"),"")</f>
        <v/>
      </c>
      <c r="AC205" s="29" t="str">
        <f>IF(AC203&lt;&gt;"",IF(Program!AC206&lt;&gt;"","("&amp;Program!AC206&amp;")","("&amp;Program!AC$3&amp;")"),"")</f>
        <v/>
      </c>
      <c r="AD205" s="29" t="str">
        <f>IF(AD203&lt;&gt;"",IF(Program!AD206&lt;&gt;"","("&amp;Program!AD206&amp;")","("&amp;Program!AD$3&amp;")"),"")</f>
        <v/>
      </c>
      <c r="AE205" s="29" t="str">
        <f>IF(AE203&lt;&gt;"",IF(Program!AE206&lt;&gt;"","("&amp;Program!AE206&amp;")","("&amp;Program!AE$3&amp;")"),"")</f>
        <v/>
      </c>
      <c r="AF205" s="29" t="str">
        <f>IF(AF203&lt;&gt;"",IF(Program!AF206&lt;&gt;"","("&amp;Program!AF206&amp;")","("&amp;Program!AF$3&amp;")"),"")</f>
        <v/>
      </c>
      <c r="AG205" s="29" t="str">
        <f>IF(AG203&lt;&gt;"",IF(Program!AG206&lt;&gt;"","("&amp;Program!AG206&amp;")","("&amp;Program!AG$3&amp;")"),"")</f>
        <v/>
      </c>
      <c r="AH205" s="29" t="str">
        <f>IF(AH203&lt;&gt;"",IF(Program!AH206&lt;&gt;"","("&amp;Program!AH206&amp;")","("&amp;Program!AH$3&amp;")"),"")</f>
        <v/>
      </c>
      <c r="AI205" s="29" t="str">
        <f>IF(AI203&lt;&gt;"",IF(Program!AI206&lt;&gt;"","("&amp;Program!AI206&amp;")","("&amp;Program!AI$3&amp;")"),"")</f>
        <v/>
      </c>
      <c r="AJ205" s="29" t="str">
        <f>IF(AJ203&lt;&gt;"",IF(Program!AJ206&lt;&gt;"","("&amp;Program!AJ206&amp;")","("&amp;Program!AJ$3&amp;")"),"")</f>
        <v/>
      </c>
      <c r="AK205" s="29" t="str">
        <f>IF(AK203&lt;&gt;"",IF(Program!AK206&lt;&gt;"","("&amp;Program!AK206&amp;")","("&amp;Program!AK$3&amp;")"),"")</f>
        <v/>
      </c>
      <c r="AL205" s="29" t="str">
        <f>IF(AL203&lt;&gt;"",IF(Program!AL206&lt;&gt;"","("&amp;Program!AL206&amp;")","("&amp;Program!AL$3&amp;")"),"")</f>
        <v/>
      </c>
      <c r="AM205" s="29" t="str">
        <f>IF(AM203&lt;&gt;"",IF(Program!AM206&lt;&gt;"","("&amp;Program!AM206&amp;")","("&amp;Program!AM$3&amp;")"),"")</f>
        <v/>
      </c>
      <c r="AN205" s="29" t="str">
        <f>IF(AN203&lt;&gt;"",IF(Program!AN206&lt;&gt;"","("&amp;Program!AN206&amp;")","("&amp;Program!AN$3&amp;")"),"")</f>
        <v/>
      </c>
      <c r="AO205" s="29" t="str">
        <f>IF(AO203&lt;&gt;"",IF(Program!AO206&lt;&gt;"","("&amp;Program!AO206&amp;")","("&amp;Program!AO$3&amp;")"),"")</f>
        <v/>
      </c>
      <c r="AP205" s="29" t="str">
        <f>IF(AP203&lt;&gt;"",IF(Program!AP206&lt;&gt;"","("&amp;Program!AP206&amp;")","("&amp;Program!AP$3&amp;")"),"")</f>
        <v/>
      </c>
      <c r="AQ205" s="29" t="str">
        <f>IF(AQ203&lt;&gt;"",IF(Program!AQ206&lt;&gt;"","("&amp;Program!AQ206&amp;")","("&amp;Program!AQ$3&amp;")"),"")</f>
        <v/>
      </c>
      <c r="AR205" s="29" t="str">
        <f>IF(AR203&lt;&gt;"",IF(Program!AR206&lt;&gt;"","("&amp;Program!AR206&amp;")","("&amp;Program!AR$3&amp;")"),"")</f>
        <v/>
      </c>
      <c r="AS205" s="29" t="str">
        <f>IF(AS203&lt;&gt;"",IF(Program!AS206&lt;&gt;"","("&amp;Program!AS206&amp;")","("&amp;Program!AS$3&amp;")"),"")</f>
        <v/>
      </c>
      <c r="AT205" s="29" t="str">
        <f>IF(AT203&lt;&gt;"",IF(Program!AT206&lt;&gt;"","("&amp;Program!AT206&amp;")","("&amp;Program!AT$3&amp;")"),"")</f>
        <v/>
      </c>
      <c r="AU205" s="29" t="str">
        <f>IF(AU203&lt;&gt;"",IF(Program!AU206&lt;&gt;"","("&amp;Program!AU206&amp;")","("&amp;Program!AU$3&amp;")"),"")</f>
        <v/>
      </c>
      <c r="AV205" s="29" t="str">
        <f>IF(AV203&lt;&gt;"",IF(Program!AV206&lt;&gt;"","("&amp;Program!AV206&amp;")","("&amp;Program!AV$3&amp;")"),"")</f>
        <v/>
      </c>
      <c r="AW205" s="29" t="str">
        <f>IF(AW203&lt;&gt;"",IF(Program!AW206&lt;&gt;"","("&amp;Program!AW206&amp;")","("&amp;Program!AW$3&amp;")"),"")</f>
        <v/>
      </c>
      <c r="AX205" s="29" t="str">
        <f>IF(AX203&lt;&gt;"",IF(Program!AX206&lt;&gt;"","("&amp;Program!AX206&amp;")","("&amp;Program!AX$3&amp;")"),"")</f>
        <v/>
      </c>
      <c r="AY205" s="29" t="str">
        <f>IF(AY203&lt;&gt;"",IF(Program!AY206&lt;&gt;"","("&amp;Program!AY206&amp;")","("&amp;Program!AY$3&amp;")"),"")</f>
        <v/>
      </c>
      <c r="AZ205" s="29" t="str">
        <f>IF(AZ203&lt;&gt;"",IF(Program!AZ206&lt;&gt;"","("&amp;Program!AZ206&amp;")","("&amp;Program!AZ$3&amp;")"),"")</f>
        <v/>
      </c>
      <c r="BA205" s="29" t="str">
        <f>IF(BA203&lt;&gt;"",IF(Program!BA206&lt;&gt;"","("&amp;Program!BA206&amp;")","("&amp;Program!BA$3&amp;")"),"")</f>
        <v/>
      </c>
      <c r="BB205" s="29" t="str">
        <f>IF(BB203&lt;&gt;"",IF(Program!BB206&lt;&gt;"","("&amp;Program!BB206&amp;")","("&amp;Program!BB$3&amp;")"),"")</f>
        <v/>
      </c>
      <c r="BC205" s="29" t="str">
        <f>IF(BC203&lt;&gt;"",IF(Program!BC206&lt;&gt;"","("&amp;Program!BC206&amp;")","("&amp;Program!BC$3&amp;")"),"")</f>
        <v/>
      </c>
      <c r="BD205" s="29" t="str">
        <f>IF(BD203&lt;&gt;"",IF(Program!BD206&lt;&gt;"","("&amp;Program!BD206&amp;")","("&amp;Program!BD$3&amp;")"),"")</f>
        <v/>
      </c>
      <c r="BE205" s="29" t="str">
        <f>IF(BE203&lt;&gt;"",IF(Program!BE206&lt;&gt;"","("&amp;Program!BE206&amp;")","("&amp;Program!BE$3&amp;")"),"")</f>
        <v/>
      </c>
      <c r="BG205" t="str">
        <f t="shared" ref="BG205:BG206" si="302">CONCATENATE(AR205,AR207,AS205,AS207,AT205,AT207,AU205,AU207,AV205,AV207,AW205,AW207,AX205,AX207,AY205,AY207,AZ205,AZ207,BA205,BA207,BB205,BB207,BC205,BC207,BD205,BD207,BE205,BE207)</f>
        <v/>
      </c>
    </row>
    <row r="206" spans="1:59">
      <c r="A206" s="394"/>
      <c r="B206" s="5">
        <v>0.79166666666666696</v>
      </c>
      <c r="C206" s="6" t="str">
        <f t="shared" si="240"/>
        <v/>
      </c>
      <c r="D206" s="9" t="str">
        <f>IF(IFERROR(SEARCH(Kişisel!$A$1,Program!D208),FALSE),D$2&amp;"-"&amp;Program!D207&amp;"/ ","")</f>
        <v/>
      </c>
      <c r="E206" s="9" t="str">
        <f>IF(IFERROR(SEARCH(Kişisel!$A$1,Program!E208),FALSE),E$2&amp;"-"&amp;Program!E207&amp;"/ ","")</f>
        <v/>
      </c>
      <c r="F206" s="9" t="str">
        <f>IF(IFERROR(SEARCH(Kişisel!$A$1,Program!F208),FALSE),F$2&amp;"-"&amp;Program!F207&amp;"/ ","")</f>
        <v/>
      </c>
      <c r="G206" s="9" t="str">
        <f>IF(IFERROR(SEARCH(Kişisel!$A$1,Program!G208),FALSE),G$2&amp;"-"&amp;Program!G207&amp;"/ ","")</f>
        <v/>
      </c>
      <c r="H206" s="9" t="str">
        <f>IF(IFERROR(SEARCH(Kişisel!$A$1,Program!H208),FALSE),H$2&amp;"-"&amp;Program!H207&amp;"/ ","")</f>
        <v/>
      </c>
      <c r="I206" s="9" t="str">
        <f>IF(IFERROR(SEARCH(Kişisel!$A$1,Program!I208),FALSE),I$2&amp;"-"&amp;Program!I207&amp;"/ ","")</f>
        <v/>
      </c>
      <c r="J206" s="9" t="str">
        <f>IF(IFERROR(SEARCH(Kişisel!$A$1,Program!J208),FALSE),J$2&amp;"-"&amp;Program!J207&amp;"/ ","")</f>
        <v/>
      </c>
      <c r="K206" s="9" t="str">
        <f>IF(IFERROR(SEARCH(Kişisel!$A$1,Program!K208),FALSE),K$2&amp;"-"&amp;Program!K207&amp;"/ ","")</f>
        <v/>
      </c>
      <c r="L206" s="9" t="str">
        <f>IF(IFERROR(SEARCH(Kişisel!$A$1,Program!L208),FALSE),L$2&amp;"-"&amp;Program!L207&amp;"/ ","")</f>
        <v/>
      </c>
      <c r="M206" s="9" t="str">
        <f>IF(IFERROR(SEARCH(Kişisel!$A$1,Program!M208),FALSE),M$2&amp;"-"&amp;Program!M207&amp;"/ ","")</f>
        <v/>
      </c>
      <c r="N206" s="9" t="str">
        <f>IF(IFERROR(SEARCH(Kişisel!$A$1,Program!N208),FALSE),N$2&amp;"-"&amp;Program!N207&amp;"/ ","")</f>
        <v/>
      </c>
      <c r="O206" s="9" t="str">
        <f>IF(IFERROR(SEARCH(Kişisel!$A$1,Program!O208),FALSE),O$2&amp;"-"&amp;Program!O207&amp;"/ ","")</f>
        <v/>
      </c>
      <c r="P206" s="9" t="str">
        <f>IF(IFERROR(SEARCH(Kişisel!$A$1,Program!P208),FALSE),P$2&amp;"-"&amp;Program!P207&amp;"/ ","")</f>
        <v/>
      </c>
      <c r="Q206" s="9" t="str">
        <f>IF(IFERROR(SEARCH(Kişisel!$A$1,Program!Q208),FALSE),Q$2&amp;"-"&amp;Program!Q207&amp;"/ ","")</f>
        <v/>
      </c>
      <c r="R206" s="9" t="str">
        <f>IF(IFERROR(SEARCH(Kişisel!$A$1,Program!R208),FALSE),R$2&amp;"-"&amp;Program!R207&amp;"/ ","")</f>
        <v/>
      </c>
      <c r="S206" s="9" t="str">
        <f>IF(IFERROR(SEARCH(Kişisel!$A$1,Program!S208),FALSE),S$2&amp;"-"&amp;Program!S207&amp;"/ ","")</f>
        <v/>
      </c>
      <c r="T206" s="9" t="str">
        <f>IF(IFERROR(SEARCH(Kişisel!$A$1,Program!T208),FALSE),T$2&amp;"-"&amp;Program!T207&amp;"/ ","")</f>
        <v/>
      </c>
      <c r="U206" s="9" t="str">
        <f>IF(IFERROR(SEARCH(Kişisel!$A$1,Program!U208),FALSE),U$2&amp;"-"&amp;Program!U207&amp;"/ ","")</f>
        <v/>
      </c>
      <c r="V206" s="9" t="str">
        <f>IF(IFERROR(SEARCH(Kişisel!$A$1,Program!V208),FALSE),V$2&amp;"-"&amp;Program!V207&amp;"/ ","")</f>
        <v/>
      </c>
      <c r="W206" s="9" t="str">
        <f>IF(IFERROR(SEARCH(Kişisel!$A$1,Program!W208),FALSE),W$2&amp;"-"&amp;Program!W207&amp;"/ ","")</f>
        <v/>
      </c>
      <c r="X206" s="9" t="str">
        <f>IF(IFERROR(SEARCH(Kişisel!$A$1,Program!X208),FALSE),X$2&amp;"-"&amp;Program!X207&amp;"/ ","")</f>
        <v/>
      </c>
      <c r="Y206" s="9" t="str">
        <f>IF(IFERROR(SEARCH(Kişisel!$A$1,Program!Y208),FALSE),Y$2&amp;"-"&amp;Program!Y207&amp;"/ ","")</f>
        <v/>
      </c>
      <c r="Z206" s="9" t="str">
        <f>IF(IFERROR(SEARCH(Kişisel!$A$1,Program!Z208),FALSE),Z$2&amp;"-"&amp;Program!Z207&amp;"/ ","")</f>
        <v/>
      </c>
      <c r="AA206" s="9" t="str">
        <f>IF(IFERROR(SEARCH(Kişisel!$A$1,Program!AA208),FALSE),AA$2&amp;"-"&amp;Program!AA207&amp;"/ ","")</f>
        <v/>
      </c>
      <c r="AB206" s="9" t="str">
        <f>IF(IFERROR(SEARCH(Kişisel!$A$1,Program!AB208),FALSE),AB$2&amp;"-"&amp;Program!AB207&amp;"/ ","")</f>
        <v/>
      </c>
      <c r="AC206" s="9" t="str">
        <f>IF(IFERROR(SEARCH(Kişisel!$A$1,Program!AC208),FALSE),AC$2&amp;"-"&amp;Program!AC207&amp;"/ ","")</f>
        <v/>
      </c>
      <c r="AD206" s="9" t="str">
        <f>IF(IFERROR(SEARCH(Kişisel!$A$1,Program!AD208),FALSE),AD$2&amp;"-"&amp;Program!AD207&amp;"/ ","")</f>
        <v/>
      </c>
      <c r="AE206" s="9" t="str">
        <f>IF(IFERROR(SEARCH(Kişisel!$A$1,Program!AE208),FALSE),AE$2&amp;"-"&amp;Program!AE207&amp;"/ ","")</f>
        <v/>
      </c>
      <c r="AF206" s="9" t="str">
        <f>IF(IFERROR(SEARCH(Kişisel!$A$1,Program!AF208),FALSE),AF$2&amp;"-"&amp;Program!AF207&amp;"/ ","")</f>
        <v/>
      </c>
      <c r="AG206" s="9" t="str">
        <f>IF(IFERROR(SEARCH(Kişisel!$A$1,Program!AG208),FALSE),AG$2&amp;"-"&amp;Program!AG207&amp;"/ ","")</f>
        <v/>
      </c>
      <c r="AH206" s="9" t="str">
        <f>IF(IFERROR(SEARCH(Kişisel!$A$1,Program!AH208),FALSE),AH$2&amp;"-"&amp;Program!AH207&amp;"/ ","")</f>
        <v/>
      </c>
      <c r="AI206" s="9" t="str">
        <f>IF(IFERROR(SEARCH(Kişisel!$A$1,Program!AI208),FALSE),AI$2&amp;"-"&amp;Program!AI207&amp;"/ ","")</f>
        <v/>
      </c>
      <c r="AJ206" s="9" t="str">
        <f>IF(IFERROR(SEARCH(Kişisel!$A$1,Program!AJ208),FALSE),AJ$2&amp;"-"&amp;Program!AJ207&amp;"/ ","")</f>
        <v/>
      </c>
      <c r="AK206" s="9" t="str">
        <f>IF(IFERROR(SEARCH(Kişisel!$A$1,Program!AK208),FALSE),AK$2&amp;"-"&amp;Program!AK207&amp;"/ ","")</f>
        <v/>
      </c>
      <c r="AL206" s="9" t="str">
        <f>IF(IFERROR(SEARCH(Kişisel!$A$1,Program!AL208),FALSE),AL$2&amp;"-"&amp;Program!AL207&amp;"/ ","")</f>
        <v/>
      </c>
      <c r="AM206" s="9" t="str">
        <f>IF(IFERROR(SEARCH(Kişisel!$A$1,Program!AM208),FALSE),AM$2&amp;"-"&amp;Program!AM207&amp;"/ ","")</f>
        <v/>
      </c>
      <c r="AN206" s="9" t="str">
        <f>IF(IFERROR(SEARCH(Kişisel!$A$1,Program!AN208),FALSE),AN$2&amp;"-"&amp;Program!AN207&amp;"/ ","")</f>
        <v/>
      </c>
      <c r="AO206" s="9" t="str">
        <f>IF(IFERROR(SEARCH(Kişisel!$A$1,Program!AO208),FALSE),AO$2&amp;"-"&amp;Program!AO207&amp;"/ ","")</f>
        <v/>
      </c>
      <c r="AP206" s="9" t="str">
        <f>IF(IFERROR(SEARCH(Kişisel!$A$1,Program!AP208),FALSE),AP$2&amp;"-"&amp;Program!AP207&amp;"/ ","")</f>
        <v/>
      </c>
      <c r="AQ206" s="9" t="str">
        <f>IF(IFERROR(SEARCH(Kişisel!$A$1,Program!AQ208),FALSE),AQ$2&amp;"-"&amp;Program!AQ207&amp;"/ ","")</f>
        <v/>
      </c>
      <c r="AR206" s="9" t="str">
        <f>IF(IFERROR(SEARCH(Kişisel!$A$1,Program!AR208),FALSE),AR$2&amp;"-"&amp;Program!AR207&amp;"/ ","")</f>
        <v/>
      </c>
      <c r="AS206" s="9" t="str">
        <f>IF(IFERROR(SEARCH(Kişisel!$A$1,Program!AS208),FALSE),AS$2&amp;"-"&amp;Program!AS207&amp;"/ ","")</f>
        <v/>
      </c>
      <c r="AT206" s="9" t="str">
        <f>IF(IFERROR(SEARCH(Kişisel!$A$1,Program!AT208),FALSE),AT$2&amp;"-"&amp;Program!AT207&amp;"/ ","")</f>
        <v/>
      </c>
      <c r="AU206" s="9" t="str">
        <f>IF(IFERROR(SEARCH(Kişisel!$A$1,Program!AU208),FALSE),AU$2&amp;"-"&amp;Program!AU207&amp;"/ ","")</f>
        <v/>
      </c>
      <c r="AV206" s="9" t="str">
        <f>IF(IFERROR(SEARCH(Kişisel!$A$1,Program!AV208),FALSE),AV$2&amp;"-"&amp;Program!AV207&amp;"/ ","")</f>
        <v/>
      </c>
      <c r="AW206" s="9" t="str">
        <f>IF(IFERROR(SEARCH(Kişisel!$A$1,Program!AW208),FALSE),AW$2&amp;"-"&amp;Program!AW207&amp;"/ ","")</f>
        <v/>
      </c>
      <c r="AX206" s="9" t="str">
        <f>IF(IFERROR(SEARCH(Kişisel!$A$1,Program!AX208),FALSE),AX$2&amp;"-"&amp;Program!AX207&amp;"/ ","")</f>
        <v/>
      </c>
      <c r="AY206" s="9" t="str">
        <f>IF(IFERROR(SEARCH(Kişisel!$A$1,Program!AY208),FALSE),AY$2&amp;"-"&amp;Program!AY207&amp;"/ ","")</f>
        <v/>
      </c>
      <c r="AZ206" s="9" t="str">
        <f>IF(IFERROR(SEARCH(Kişisel!$A$1,Program!AZ208),FALSE),AZ$2&amp;"-"&amp;Program!AZ207&amp;"/ ","")</f>
        <v/>
      </c>
      <c r="BA206" s="9" t="str">
        <f>IF(IFERROR(SEARCH(Kişisel!$A$1,Program!BA208),FALSE),BA$2&amp;"-"&amp;Program!BA207&amp;"/ ","")</f>
        <v/>
      </c>
      <c r="BB206" s="9" t="str">
        <f>IF(IFERROR(SEARCH(Kişisel!$A$1,Program!BB208),FALSE),BB$2&amp;"-"&amp;Program!BB207&amp;"/ ","")</f>
        <v/>
      </c>
      <c r="BC206" s="9" t="str">
        <f>IF(IFERROR(SEARCH(Kişisel!$A$1,Program!BC208),FALSE),BC$2&amp;"-"&amp;Program!BC207&amp;"/ ","")</f>
        <v/>
      </c>
      <c r="BD206" s="9" t="str">
        <f>IF(IFERROR(SEARCH(Kişisel!$A$1,Program!BD208),FALSE),BD$2&amp;"-"&amp;Program!BD207&amp;"/ ","")</f>
        <v/>
      </c>
      <c r="BE206" s="9" t="str">
        <f>IF(IFERROR(SEARCH(Kişisel!$A$1,Program!BE208),FALSE),BE$2&amp;"-"&amp;Program!BE207&amp;"/ ","")</f>
        <v/>
      </c>
      <c r="BF206" t="str">
        <f t="shared" ref="BF206" si="303">CONCATENATE(D206,D208,E206,E208,F206,F208,G206,G208,H206,H208,I206,I208,J206,J208,K206,K208,L206,L208,M206,M208,N206,N208,O206,O208,P206,P208,Q206,Q208,R206,R208,S206,S208,T206,T208,U206,U208,V206,V208,W206,W208,X206,X208,Y206,Y208,Z206,Z208,AA206,AA208,AB206,AB208,AC206,AC208,AD206,AD208,AE206,AE208,AF206,AF208,AG206,AG208,AH206,AH208,AI206,AI208,AJ206,AJ208,AK206,AK208,AL206,AL208,AM206,AM208,AN206,AN208,AO206,AO208,AP206,AP208,AQ206,AQ208)</f>
        <v/>
      </c>
      <c r="BG206" t="str">
        <f t="shared" si="302"/>
        <v/>
      </c>
    </row>
    <row r="207" spans="1:59">
      <c r="A207" s="394"/>
      <c r="B207" s="5"/>
      <c r="C207" s="6" t="str">
        <f t="shared" si="240"/>
        <v/>
      </c>
      <c r="D207" t="str">
        <f>IF(AND(Program!D207&lt;&gt;"",OR(Kişisel!$C$1=Program!D209,AND(Program!D209="",Program!D$3=Kişisel!$C$1))),CONCATENATE(D$2,"-",Program!D207," "),"")</f>
        <v/>
      </c>
      <c r="E207" t="str">
        <f>IF(AND(Program!E207&lt;&gt;"",OR(Kişisel!$C$1=Program!E209,AND(Program!E209="",Program!E$3=Kişisel!$C$1))),CONCATENATE(E$2,"-",Program!E207," "),"")</f>
        <v/>
      </c>
      <c r="F207" t="str">
        <f>IF(AND(Program!F207&lt;&gt;"",OR(Kişisel!$C$1=Program!F209,AND(Program!F209="",Program!F$3=Kişisel!$C$1))),CONCATENATE(F$2,"-",Program!F207," "),"")</f>
        <v/>
      </c>
      <c r="G207" t="str">
        <f>IF(AND(Program!G207&lt;&gt;"",OR(Kişisel!$C$1=Program!G209,AND(Program!G209="",Program!G$3=Kişisel!$C$1))),CONCATENATE(G$2,"-",Program!G207," "),"")</f>
        <v/>
      </c>
      <c r="H207" t="str">
        <f>IF(AND(Program!H207&lt;&gt;"",OR(Kişisel!$C$1=Program!H209,AND(Program!H209="",Program!H$3=Kişisel!$C$1))),CONCATENATE(H$2,"-",Program!H207," "),"")</f>
        <v/>
      </c>
      <c r="I207" t="str">
        <f>IF(AND(Program!I207&lt;&gt;"",OR(Kişisel!$C$1=Program!I209,AND(Program!I209="",Program!I$3=Kişisel!$C$1))),CONCATENATE(I$2,"-",Program!I207," "),"")</f>
        <v/>
      </c>
      <c r="J207" t="str">
        <f>IF(AND(Program!J207&lt;&gt;"",OR(Kişisel!$C$1=Program!J209,AND(Program!J209="",Program!J$3=Kişisel!$C$1))),CONCATENATE(J$2,"-",Program!J207," "),"")</f>
        <v/>
      </c>
      <c r="K207" t="str">
        <f>IF(AND(Program!K207&lt;&gt;"",OR(Kişisel!$C$1=Program!K209,AND(Program!K209="",Program!K$3=Kişisel!$C$1))),CONCATENATE(K$2,"-",Program!K207," "),"")</f>
        <v/>
      </c>
      <c r="L207" t="str">
        <f>IF(AND(Program!L207&lt;&gt;"",OR(Kişisel!$C$1=Program!L209,AND(Program!L209="",Program!L$3=Kişisel!$C$1))),CONCATENATE(L$2,"-",Program!L207," "),"")</f>
        <v/>
      </c>
      <c r="M207" t="str">
        <f>IF(AND(Program!M207&lt;&gt;"",OR(Kişisel!$C$1=Program!M209,AND(Program!M209="",Program!M$3=Kişisel!$C$1))),CONCATENATE(M$2,"-",Program!M207," "),"")</f>
        <v/>
      </c>
      <c r="N207" t="str">
        <f>IF(AND(Program!N207&lt;&gt;"",OR(Kişisel!$C$1=Program!N209,AND(Program!N209="",Program!N$3=Kişisel!$C$1))),CONCATENATE(N$2,"-",Program!N207," "),"")</f>
        <v/>
      </c>
      <c r="O207" t="str">
        <f>IF(AND(Program!O207&lt;&gt;"",OR(Kişisel!$C$1=Program!O209,AND(Program!O209="",Program!O$3=Kişisel!$C$1))),CONCATENATE(O$2,"-",Program!O207," "),"")</f>
        <v/>
      </c>
      <c r="P207" t="str">
        <f>IF(AND(Program!P207&lt;&gt;"",OR(Kişisel!$C$1=Program!P209,AND(Program!P209="",Program!P$3=Kişisel!$C$1))),CONCATENATE(P$2,"-",Program!P207," "),"")</f>
        <v/>
      </c>
      <c r="Q207" t="str">
        <f>IF(AND(Program!Q207&lt;&gt;"",OR(Kişisel!$C$1=Program!Q209,AND(Program!Q209="",Program!Q$3=Kişisel!$C$1))),CONCATENATE(Q$2,"-",Program!Q207," "),"")</f>
        <v/>
      </c>
      <c r="R207" t="str">
        <f>IF(AND(Program!R207&lt;&gt;"",OR(Kişisel!$C$1=Program!R209,AND(Program!R209="",Program!R$3=Kişisel!$C$1))),CONCATENATE(R$2,"-",Program!R207," "),"")</f>
        <v/>
      </c>
      <c r="S207" t="str">
        <f>IF(AND(Program!S207&lt;&gt;"",OR(Kişisel!$C$1=Program!S209,AND(Program!S209="",Program!S$3=Kişisel!$C$1))),CONCATENATE(S$2,"-",Program!S207," "),"")</f>
        <v/>
      </c>
      <c r="T207" t="str">
        <f>IF(AND(Program!T207&lt;&gt;"",OR(Kişisel!$C$1=Program!T209,AND(Program!T209="",Program!T$3=Kişisel!$C$1))),CONCATENATE(T$2,"-",Program!T207," "),"")</f>
        <v/>
      </c>
      <c r="U207" t="str">
        <f>IF(AND(Program!U207&lt;&gt;"",OR(Kişisel!$C$1=Program!U209,AND(Program!U209="",Program!U$3=Kişisel!$C$1))),CONCATENATE(U$2,"-",Program!U207," "),"")</f>
        <v/>
      </c>
      <c r="V207" t="str">
        <f>IF(AND(Program!V207&lt;&gt;"",OR(Kişisel!$C$1=Program!V209,AND(Program!V209="",Program!V$3=Kişisel!$C$1))),CONCATENATE(V$2,"-",Program!V207," "),"")</f>
        <v/>
      </c>
      <c r="W207" t="str">
        <f>IF(AND(Program!W207&lt;&gt;"",OR(Kişisel!$C$1=Program!W209,AND(Program!W209="",Program!W$3=Kişisel!$C$1))),CONCATENATE(W$2,"-",Program!W207," "),"")</f>
        <v/>
      </c>
      <c r="X207" t="str">
        <f>IF(AND(Program!X207&lt;&gt;"",OR(Kişisel!$C$1=Program!X209,AND(Program!X209="",Program!X$3=Kişisel!$C$1))),CONCATENATE(X$2,"-",Program!X207," "),"")</f>
        <v/>
      </c>
      <c r="Y207" t="str">
        <f>IF(AND(Program!Y207&lt;&gt;"",OR(Kişisel!$C$1=Program!Y209,AND(Program!Y209="",Program!Y$3=Kişisel!$C$1))),CONCATENATE(Y$2,"-",Program!Y207," "),"")</f>
        <v/>
      </c>
      <c r="Z207" t="str">
        <f>IF(AND(Program!Z207&lt;&gt;"",OR(Kişisel!$C$1=Program!Z209,AND(Program!Z209="",Program!Z$3=Kişisel!$C$1))),CONCATENATE(Z$2,"-",Program!Z207," "),"")</f>
        <v/>
      </c>
      <c r="AA207" t="str">
        <f>IF(AND(Program!AA207&lt;&gt;"",OR(Kişisel!$C$1=Program!AA209,AND(Program!AA209="",Program!AA$3=Kişisel!$C$1))),CONCATENATE(AA$2,"-",Program!AA207," "),"")</f>
        <v/>
      </c>
      <c r="AB207" t="str">
        <f>IF(AND(Program!AB207&lt;&gt;"",OR(Kişisel!$C$1=Program!AB209,AND(Program!AB209="",Program!AB$3=Kişisel!$C$1))),CONCATENATE(AB$2,"-",Program!AB207," "),"")</f>
        <v/>
      </c>
      <c r="AC207" t="str">
        <f>IF(AND(Program!AC207&lt;&gt;"",OR(Kişisel!$C$1=Program!AC209,AND(Program!AC209="",Program!AC$3=Kişisel!$C$1))),CONCATENATE(AC$2,"-",Program!AC207," "),"")</f>
        <v/>
      </c>
      <c r="AD207" t="str">
        <f>IF(AND(Program!AD207&lt;&gt;"",OR(Kişisel!$C$1=Program!AD209,AND(Program!AD209="",Program!AD$3=Kişisel!$C$1))),CONCATENATE(AD$2,"-",Program!AD207," "),"")</f>
        <v/>
      </c>
      <c r="AE207" t="str">
        <f>IF(AND(Program!AE207&lt;&gt;"",OR(Kişisel!$C$1=Program!AE209,AND(Program!AE209="",Program!AE$3=Kişisel!$C$1))),CONCATENATE(AE$2,"-",Program!AE207," "),"")</f>
        <v/>
      </c>
      <c r="AF207" t="str">
        <f>IF(AND(Program!AF207&lt;&gt;"",OR(Kişisel!$C$1=Program!AF209,AND(Program!AF209="",Program!AF$3=Kişisel!$C$1))),CONCATENATE(AF$2,"-",Program!AF207," "),"")</f>
        <v/>
      </c>
      <c r="AG207" t="str">
        <f>IF(AND(Program!AG207&lt;&gt;"",OR(Kişisel!$C$1=Program!AG209,AND(Program!AG209="",Program!AG$3=Kişisel!$C$1))),CONCATENATE(AG$2,"-",Program!AG207," "),"")</f>
        <v/>
      </c>
      <c r="AH207" t="str">
        <f>IF(AND(Program!AH207&lt;&gt;"",OR(Kişisel!$C$1=Program!AH209,AND(Program!AH209="",Program!AH$3=Kişisel!$C$1))),CONCATENATE(AH$2,"-",Program!AH207," "),"")</f>
        <v/>
      </c>
      <c r="AI207" t="str">
        <f>IF(AND(Program!AI207&lt;&gt;"",OR(Kişisel!$C$1=Program!AI209,AND(Program!AI209="",Program!AI$3=Kişisel!$C$1))),CONCATENATE(AI$2,"-",Program!AI207," "),"")</f>
        <v/>
      </c>
      <c r="AJ207" t="str">
        <f>IF(AND(Program!AJ207&lt;&gt;"",OR(Kişisel!$C$1=Program!AJ209,AND(Program!AJ209="",Program!AJ$3=Kişisel!$C$1))),CONCATENATE(AJ$2,"-",Program!AJ207," "),"")</f>
        <v/>
      </c>
      <c r="AK207" t="str">
        <f>IF(AND(Program!AK207&lt;&gt;"",OR(Kişisel!$C$1=Program!AK209,AND(Program!AK209="",Program!AK$3=Kişisel!$C$1))),CONCATENATE(AK$2,"-",Program!AK207," "),"")</f>
        <v/>
      </c>
      <c r="AL207" t="str">
        <f>IF(AND(Program!AL207&lt;&gt;"",OR(Kişisel!$C$1=Program!AL209,AND(Program!AL209="",Program!AL$3=Kişisel!$C$1))),CONCATENATE(AL$2,"-",Program!AL207," "),"")</f>
        <v/>
      </c>
      <c r="AM207" t="str">
        <f>IF(AND(Program!AM207&lt;&gt;"",OR(Kişisel!$C$1=Program!AM209,AND(Program!AM209="",Program!AM$3=Kişisel!$C$1))),CONCATENATE(AM$2,"-",Program!AM207," "),"")</f>
        <v/>
      </c>
      <c r="AN207" t="str">
        <f>IF(AND(Program!AN207&lt;&gt;"",OR(Kişisel!$C$1=Program!AN209,AND(Program!AN209="",Program!AN$3=Kişisel!$C$1))),CONCATENATE(AN$2,"-",Program!AN207," "),"")</f>
        <v/>
      </c>
      <c r="AO207" t="str">
        <f>IF(AND(Program!AO207&lt;&gt;"",OR(Kişisel!$C$1=Program!AO209,AND(Program!AO209="",Program!AO$3=Kişisel!$C$1))),CONCATENATE(AO$2,"-",Program!AO207," "),"")</f>
        <v/>
      </c>
      <c r="AP207" t="str">
        <f>IF(AND(Program!AP207&lt;&gt;"",OR(Kişisel!$C$1=Program!AP209,AND(Program!AP209="",Program!AP$3=Kişisel!$C$1))),CONCATENATE(AP$2,"-",Program!AP207," "),"")</f>
        <v/>
      </c>
      <c r="AQ207" t="str">
        <f>IF(AND(Program!AQ207&lt;&gt;"",OR(Kişisel!$C$1=Program!AQ209,AND(Program!AQ209="",Program!AQ$3=Kişisel!$C$1))),CONCATENATE(AQ$2,"-",Program!AQ207," "),"")</f>
        <v/>
      </c>
      <c r="AR207" t="str">
        <f>IF(AND(Program!AR207&lt;&gt;"",OR(Kişisel!$C$1=Program!AR209,AND(Program!AR209="",Program!AR$3=Kişisel!$C$1))),CONCATENATE(AR$2,"-",Program!AR207," "),"")</f>
        <v/>
      </c>
      <c r="AS207" t="str">
        <f>IF(AND(Program!AS207&lt;&gt;"",OR(Kişisel!$C$1=Program!AS209,AND(Program!AS209="",Program!AS$3=Kişisel!$C$1))),CONCATENATE(AS$2,"-",Program!AS207," "),"")</f>
        <v/>
      </c>
      <c r="AT207" t="str">
        <f>IF(AND(Program!AT207&lt;&gt;"",OR(Kişisel!$C$1=Program!AT209,AND(Program!AT209="",Program!AT$3=Kişisel!$C$1))),CONCATENATE(AT$2,"-",Program!AT207," "),"")</f>
        <v/>
      </c>
      <c r="AU207" t="str">
        <f>IF(AND(Program!AU207&lt;&gt;"",OR(Kişisel!$C$1=Program!AU209,AND(Program!AU209="",Program!AU$3=Kişisel!$C$1))),CONCATENATE(AU$2,"-",Program!AU207," "),"")</f>
        <v/>
      </c>
      <c r="AV207" t="str">
        <f>IF(AND(Program!AV207&lt;&gt;"",OR(Kişisel!$C$1=Program!AV209,AND(Program!AV209="",Program!AV$3=Kişisel!$C$1))),CONCATENATE(AV$2,"-",Program!AV207," "),"")</f>
        <v/>
      </c>
      <c r="AW207" t="str">
        <f>IF(AND(Program!AW207&lt;&gt;"",OR(Kişisel!$C$1=Program!AW209,AND(Program!AW209="",Program!AW$3=Kişisel!$C$1))),CONCATENATE(AW$2,"-",Program!AW207," "),"")</f>
        <v/>
      </c>
      <c r="AX207" t="str">
        <f>IF(AND(Program!AX207&lt;&gt;"",OR(Kişisel!$C$1=Program!AX209,AND(Program!AX209="",Program!AX$3=Kişisel!$C$1))),CONCATENATE(AX$2,"-",Program!AX207," "),"")</f>
        <v/>
      </c>
      <c r="AY207" t="str">
        <f>IF(AND(Program!AY207&lt;&gt;"",OR(Kişisel!$C$1=Program!AY209,AND(Program!AY209="",Program!AY$3=Kişisel!$C$1))),CONCATENATE(AY$2,"-",Program!AY207," "),"")</f>
        <v/>
      </c>
      <c r="AZ207" t="str">
        <f>IF(AND(Program!AZ207&lt;&gt;"",OR(Kişisel!$C$1=Program!AZ209,AND(Program!AZ209="",Program!AZ$3=Kişisel!$C$1))),CONCATENATE(AZ$2,"-",Program!AZ207," "),"")</f>
        <v/>
      </c>
      <c r="BA207" t="str">
        <f>IF(AND(Program!BA207&lt;&gt;"",OR(Kişisel!$C$1=Program!BA209,AND(Program!BA209="",Program!BA$3=Kişisel!$C$1))),CONCATENATE(BA$2,"-",Program!BA207," "),"")</f>
        <v/>
      </c>
      <c r="BB207" t="str">
        <f>IF(AND(Program!BB207&lt;&gt;"",OR(Kişisel!$C$1=Program!BB209,AND(Program!BB209="",Program!BB$3=Kişisel!$C$1))),CONCATENATE(BB$2,"-",Program!BB207," "),"")</f>
        <v/>
      </c>
      <c r="BC207" t="str">
        <f>IF(AND(Program!BC207&lt;&gt;"",OR(Kişisel!$C$1=Program!BC209,AND(Program!BC209="",Program!BC$3=Kişisel!$C$1))),CONCATENATE(BC$2,"-",Program!BC207," "),"")</f>
        <v/>
      </c>
      <c r="BD207" t="str">
        <f>IF(AND(Program!BD207&lt;&gt;"",OR(Kişisel!$C$1=Program!BD209,AND(Program!BD209="",Program!BD$3=Kişisel!$C$1))),CONCATENATE(BD$2,"-",Program!BD207," "),"")</f>
        <v/>
      </c>
      <c r="BE207" t="str">
        <f>IF(AND(Program!BE207&lt;&gt;"",OR(Kişisel!$C$1=Program!BE209,AND(Program!BE209="",Program!BE$3=Kişisel!$C$1))),CONCATENATE(BE$2,"-",Program!BE207," "),"")</f>
        <v/>
      </c>
      <c r="BF207" t="str">
        <f t="shared" ref="BF207" si="304">CONCATENATE(D207,E207,F207,G207,H207,I207,J207,K207,L207,M207,N207,O207,P207,Q207,R207,S207,T207,U207,V207,W207,X207,Y207,Z207,AA207,AB207,AC207,AD207,AE207,AF207,AG207,AH207,AI207,AJ207,AK207,AL207,AM207,AN207,AO207,AP207,AQ207,)</f>
        <v/>
      </c>
      <c r="BG207" t="str">
        <f t="shared" ref="BG207" si="305">CONCATENATE(AR207,AS207,AT207,AU207,AV207,AW207,AX207,AY207,AZ207,BA207,BB207,BC207,BD207,BE207,)</f>
        <v/>
      </c>
    </row>
    <row r="208" spans="1:59">
      <c r="A208" s="394"/>
      <c r="B208" s="5"/>
      <c r="D208" s="29" t="str">
        <f>IF(D206&lt;&gt;"",IF(Program!D209&lt;&gt;"","("&amp;Program!D209&amp;")","("&amp;Program!D$3&amp;")"),"")</f>
        <v/>
      </c>
      <c r="E208" s="29" t="str">
        <f>IF(E206&lt;&gt;"",IF(Program!E209&lt;&gt;"","("&amp;Program!E209&amp;")","("&amp;Program!E$3&amp;")"),"")</f>
        <v/>
      </c>
      <c r="F208" s="29" t="str">
        <f>IF(F206&lt;&gt;"",IF(Program!F209&lt;&gt;"","("&amp;Program!F209&amp;")","("&amp;Program!F$3&amp;")"),"")</f>
        <v/>
      </c>
      <c r="G208" s="29" t="str">
        <f>IF(G206&lt;&gt;"",IF(Program!G209&lt;&gt;"","("&amp;Program!G209&amp;")","("&amp;Program!G$3&amp;")"),"")</f>
        <v/>
      </c>
      <c r="H208" s="29" t="str">
        <f>IF(H206&lt;&gt;"",IF(Program!H209&lt;&gt;"","("&amp;Program!H209&amp;")","("&amp;Program!H$3&amp;")"),"")</f>
        <v/>
      </c>
      <c r="I208" s="29" t="str">
        <f>IF(I206&lt;&gt;"",IF(Program!I209&lt;&gt;"","("&amp;Program!I209&amp;")","("&amp;Program!I$3&amp;")"),"")</f>
        <v/>
      </c>
      <c r="J208" s="29" t="str">
        <f>IF(J206&lt;&gt;"",IF(Program!J209&lt;&gt;"","("&amp;Program!J209&amp;")","("&amp;Program!J$3&amp;")"),"")</f>
        <v/>
      </c>
      <c r="K208" s="29" t="str">
        <f>IF(K206&lt;&gt;"",IF(Program!K209&lt;&gt;"","("&amp;Program!K209&amp;")","("&amp;Program!K$3&amp;")"),"")</f>
        <v/>
      </c>
      <c r="L208" s="29" t="str">
        <f>IF(L206&lt;&gt;"",IF(Program!L209&lt;&gt;"","("&amp;Program!L209&amp;")","("&amp;Program!L$3&amp;")"),"")</f>
        <v/>
      </c>
      <c r="M208" s="29" t="str">
        <f>IF(M206&lt;&gt;"",IF(Program!M209&lt;&gt;"","("&amp;Program!M209&amp;")","("&amp;Program!M$3&amp;")"),"")</f>
        <v/>
      </c>
      <c r="N208" s="29" t="str">
        <f>IF(N206&lt;&gt;"",IF(Program!N209&lt;&gt;"","("&amp;Program!N209&amp;")","("&amp;Program!N$3&amp;")"),"")</f>
        <v/>
      </c>
      <c r="O208" s="29" t="str">
        <f>IF(O206&lt;&gt;"",IF(Program!O209&lt;&gt;"","("&amp;Program!O209&amp;")","("&amp;Program!O$3&amp;")"),"")</f>
        <v/>
      </c>
      <c r="P208" s="29" t="str">
        <f>IF(P206&lt;&gt;"",IF(Program!P209&lt;&gt;"","("&amp;Program!P209&amp;")","("&amp;Program!P$3&amp;")"),"")</f>
        <v/>
      </c>
      <c r="Q208" s="29" t="str">
        <f>IF(Q206&lt;&gt;"",IF(Program!Q209&lt;&gt;"","("&amp;Program!Q209&amp;")","("&amp;Program!Q$3&amp;")"),"")</f>
        <v/>
      </c>
      <c r="R208" s="29" t="str">
        <f>IF(R206&lt;&gt;"",IF(Program!R209&lt;&gt;"","("&amp;Program!R209&amp;")","("&amp;Program!R$3&amp;")"),"")</f>
        <v/>
      </c>
      <c r="S208" s="29" t="str">
        <f>IF(S206&lt;&gt;"",IF(Program!S209&lt;&gt;"","("&amp;Program!S209&amp;")","("&amp;Program!S$3&amp;")"),"")</f>
        <v/>
      </c>
      <c r="T208" s="29" t="str">
        <f>IF(T206&lt;&gt;"",IF(Program!T209&lt;&gt;"","("&amp;Program!T209&amp;")","("&amp;Program!T$3&amp;")"),"")</f>
        <v/>
      </c>
      <c r="U208" s="29" t="str">
        <f>IF(U206&lt;&gt;"",IF(Program!U209&lt;&gt;"","("&amp;Program!U209&amp;")","("&amp;Program!U$3&amp;")"),"")</f>
        <v/>
      </c>
      <c r="V208" s="29" t="str">
        <f>IF(V206&lt;&gt;"",IF(Program!V209&lt;&gt;"","("&amp;Program!V209&amp;")","("&amp;Program!V$3&amp;")"),"")</f>
        <v/>
      </c>
      <c r="W208" s="29" t="str">
        <f>IF(W206&lt;&gt;"",IF(Program!W209&lt;&gt;"","("&amp;Program!W209&amp;")","("&amp;Program!W$3&amp;")"),"")</f>
        <v/>
      </c>
      <c r="X208" s="29" t="str">
        <f>IF(X206&lt;&gt;"",IF(Program!X209&lt;&gt;"","("&amp;Program!X209&amp;")","("&amp;Program!X$3&amp;")"),"")</f>
        <v/>
      </c>
      <c r="Y208" s="29" t="str">
        <f>IF(Y206&lt;&gt;"",IF(Program!Y209&lt;&gt;"","("&amp;Program!Y209&amp;")","("&amp;Program!Y$3&amp;")"),"")</f>
        <v/>
      </c>
      <c r="Z208" s="29" t="str">
        <f>IF(Z206&lt;&gt;"",IF(Program!Z209&lt;&gt;"","("&amp;Program!Z209&amp;")","("&amp;Program!Z$3&amp;")"),"")</f>
        <v/>
      </c>
      <c r="AA208" s="29" t="str">
        <f>IF(AA206&lt;&gt;"",IF(Program!AA209&lt;&gt;"","("&amp;Program!AA209&amp;")","("&amp;Program!AA$3&amp;")"),"")</f>
        <v/>
      </c>
      <c r="AB208" s="29" t="str">
        <f>IF(AB206&lt;&gt;"",IF(Program!AB209&lt;&gt;"","("&amp;Program!AB209&amp;")","("&amp;Program!AB$3&amp;")"),"")</f>
        <v/>
      </c>
      <c r="AC208" s="29" t="str">
        <f>IF(AC206&lt;&gt;"",IF(Program!AC209&lt;&gt;"","("&amp;Program!AC209&amp;")","("&amp;Program!AC$3&amp;")"),"")</f>
        <v/>
      </c>
      <c r="AD208" s="29" t="str">
        <f>IF(AD206&lt;&gt;"",IF(Program!AD209&lt;&gt;"","("&amp;Program!AD209&amp;")","("&amp;Program!AD$3&amp;")"),"")</f>
        <v/>
      </c>
      <c r="AE208" s="29" t="str">
        <f>IF(AE206&lt;&gt;"",IF(Program!AE209&lt;&gt;"","("&amp;Program!AE209&amp;")","("&amp;Program!AE$3&amp;")"),"")</f>
        <v/>
      </c>
      <c r="AF208" s="29" t="str">
        <f>IF(AF206&lt;&gt;"",IF(Program!AF209&lt;&gt;"","("&amp;Program!AF209&amp;")","("&amp;Program!AF$3&amp;")"),"")</f>
        <v/>
      </c>
      <c r="AG208" s="29" t="str">
        <f>IF(AG206&lt;&gt;"",IF(Program!AG209&lt;&gt;"","("&amp;Program!AG209&amp;")","("&amp;Program!AG$3&amp;")"),"")</f>
        <v/>
      </c>
      <c r="AH208" s="29" t="str">
        <f>IF(AH206&lt;&gt;"",IF(Program!AH209&lt;&gt;"","("&amp;Program!AH209&amp;")","("&amp;Program!AH$3&amp;")"),"")</f>
        <v/>
      </c>
      <c r="AI208" s="29" t="str">
        <f>IF(AI206&lt;&gt;"",IF(Program!AI209&lt;&gt;"","("&amp;Program!AI209&amp;")","("&amp;Program!AI$3&amp;")"),"")</f>
        <v/>
      </c>
      <c r="AJ208" s="29" t="str">
        <f>IF(AJ206&lt;&gt;"",IF(Program!AJ209&lt;&gt;"","("&amp;Program!AJ209&amp;")","("&amp;Program!AJ$3&amp;")"),"")</f>
        <v/>
      </c>
      <c r="AK208" s="29" t="str">
        <f>IF(AK206&lt;&gt;"",IF(Program!AK209&lt;&gt;"","("&amp;Program!AK209&amp;")","("&amp;Program!AK$3&amp;")"),"")</f>
        <v/>
      </c>
      <c r="AL208" s="29" t="str">
        <f>IF(AL206&lt;&gt;"",IF(Program!AL209&lt;&gt;"","("&amp;Program!AL209&amp;")","("&amp;Program!AL$3&amp;")"),"")</f>
        <v/>
      </c>
      <c r="AM208" s="29" t="str">
        <f>IF(AM206&lt;&gt;"",IF(Program!AM209&lt;&gt;"","("&amp;Program!AM209&amp;")","("&amp;Program!AM$3&amp;")"),"")</f>
        <v/>
      </c>
      <c r="AN208" s="29" t="str">
        <f>IF(AN206&lt;&gt;"",IF(Program!AN209&lt;&gt;"","("&amp;Program!AN209&amp;")","("&amp;Program!AN$3&amp;")"),"")</f>
        <v/>
      </c>
      <c r="AO208" s="29" t="str">
        <f>IF(AO206&lt;&gt;"",IF(Program!AO209&lt;&gt;"","("&amp;Program!AO209&amp;")","("&amp;Program!AO$3&amp;")"),"")</f>
        <v/>
      </c>
      <c r="AP208" s="29" t="str">
        <f>IF(AP206&lt;&gt;"",IF(Program!AP209&lt;&gt;"","("&amp;Program!AP209&amp;")","("&amp;Program!AP$3&amp;")"),"")</f>
        <v/>
      </c>
      <c r="AQ208" s="29" t="str">
        <f>IF(AQ206&lt;&gt;"",IF(Program!AQ209&lt;&gt;"","("&amp;Program!AQ209&amp;")","("&amp;Program!AQ$3&amp;")"),"")</f>
        <v/>
      </c>
      <c r="AR208" s="29" t="str">
        <f>IF(AR206&lt;&gt;"",IF(Program!AR209&lt;&gt;"","("&amp;Program!AR209&amp;")","("&amp;Program!AR$3&amp;")"),"")</f>
        <v/>
      </c>
      <c r="AS208" s="29" t="str">
        <f>IF(AS206&lt;&gt;"",IF(Program!AS209&lt;&gt;"","("&amp;Program!AS209&amp;")","("&amp;Program!AS$3&amp;")"),"")</f>
        <v/>
      </c>
      <c r="AT208" s="29" t="str">
        <f>IF(AT206&lt;&gt;"",IF(Program!AT209&lt;&gt;"","("&amp;Program!AT209&amp;")","("&amp;Program!AT$3&amp;")"),"")</f>
        <v/>
      </c>
      <c r="AU208" s="29" t="str">
        <f>IF(AU206&lt;&gt;"",IF(Program!AU209&lt;&gt;"","("&amp;Program!AU209&amp;")","("&amp;Program!AU$3&amp;")"),"")</f>
        <v/>
      </c>
      <c r="AV208" s="29" t="str">
        <f>IF(AV206&lt;&gt;"",IF(Program!AV209&lt;&gt;"","("&amp;Program!AV209&amp;")","("&amp;Program!AV$3&amp;")"),"")</f>
        <v/>
      </c>
      <c r="AW208" s="29" t="str">
        <f>IF(AW206&lt;&gt;"",IF(Program!AW209&lt;&gt;"","("&amp;Program!AW209&amp;")","("&amp;Program!AW$3&amp;")"),"")</f>
        <v/>
      </c>
      <c r="AX208" s="29" t="str">
        <f>IF(AX206&lt;&gt;"",IF(Program!AX209&lt;&gt;"","("&amp;Program!AX209&amp;")","("&amp;Program!AX$3&amp;")"),"")</f>
        <v/>
      </c>
      <c r="AY208" s="29" t="str">
        <f>IF(AY206&lt;&gt;"",IF(Program!AY209&lt;&gt;"","("&amp;Program!AY209&amp;")","("&amp;Program!AY$3&amp;")"),"")</f>
        <v/>
      </c>
      <c r="AZ208" s="29" t="str">
        <f>IF(AZ206&lt;&gt;"",IF(Program!AZ209&lt;&gt;"","("&amp;Program!AZ209&amp;")","("&amp;Program!AZ$3&amp;")"),"")</f>
        <v/>
      </c>
      <c r="BA208" s="29" t="str">
        <f>IF(BA206&lt;&gt;"",IF(Program!BA209&lt;&gt;"","("&amp;Program!BA209&amp;")","("&amp;Program!BA$3&amp;")"),"")</f>
        <v/>
      </c>
      <c r="BB208" s="29" t="str">
        <f>IF(BB206&lt;&gt;"",IF(Program!BB209&lt;&gt;"","("&amp;Program!BB209&amp;")","("&amp;Program!BB$3&amp;")"),"")</f>
        <v/>
      </c>
      <c r="BC208" s="29" t="str">
        <f>IF(BC206&lt;&gt;"",IF(Program!BC209&lt;&gt;"","("&amp;Program!BC209&amp;")","("&amp;Program!BC$3&amp;")"),"")</f>
        <v/>
      </c>
      <c r="BD208" s="29" t="str">
        <f>IF(BD206&lt;&gt;"",IF(Program!BD209&lt;&gt;"","("&amp;Program!BD209&amp;")","("&amp;Program!BD$3&amp;")"),"")</f>
        <v/>
      </c>
      <c r="BE208" s="29" t="str">
        <f>IF(BE206&lt;&gt;"",IF(Program!BE209&lt;&gt;"","("&amp;Program!BE209&amp;")","("&amp;Program!BE$3&amp;")"),"")</f>
        <v/>
      </c>
      <c r="BG208" t="str">
        <f t="shared" ref="BG208:BG209" si="306">CONCATENATE(AR208,AR210,AS208,AS210,AT208,AT210,AU208,AU210,AV208,AV210,AW208,AW210,AX208,AX210,AY208,AY210,AZ208,AZ210,BA208,BA210,BB208,BB210,BC208,BC210,BD208,BD210,BE208,BE210)</f>
        <v/>
      </c>
    </row>
    <row r="209" spans="1:59">
      <c r="A209" s="394"/>
      <c r="B209" s="5">
        <v>0.83333333333333304</v>
      </c>
      <c r="C209" s="6" t="str">
        <f t="shared" si="245"/>
        <v/>
      </c>
      <c r="D209" s="9" t="str">
        <f>IF(IFERROR(SEARCH(Kişisel!$A$1,Program!D211),FALSE),D$2&amp;"-"&amp;Program!D210&amp;"/ ","")</f>
        <v/>
      </c>
      <c r="E209" s="9" t="str">
        <f>IF(IFERROR(SEARCH(Kişisel!$A$1,Program!E211),FALSE),E$2&amp;"-"&amp;Program!E210&amp;"/ ","")</f>
        <v/>
      </c>
      <c r="F209" s="9" t="str">
        <f>IF(IFERROR(SEARCH(Kişisel!$A$1,Program!F211),FALSE),F$2&amp;"-"&amp;Program!F210&amp;"/ ","")</f>
        <v/>
      </c>
      <c r="G209" s="9" t="str">
        <f>IF(IFERROR(SEARCH(Kişisel!$A$1,Program!G211),FALSE),G$2&amp;"-"&amp;Program!G210&amp;"/ ","")</f>
        <v/>
      </c>
      <c r="H209" s="9" t="str">
        <f>IF(IFERROR(SEARCH(Kişisel!$A$1,Program!H211),FALSE),H$2&amp;"-"&amp;Program!H210&amp;"/ ","")</f>
        <v/>
      </c>
      <c r="I209" s="9" t="str">
        <f>IF(IFERROR(SEARCH(Kişisel!$A$1,Program!I211),FALSE),I$2&amp;"-"&amp;Program!I210&amp;"/ ","")</f>
        <v/>
      </c>
      <c r="J209" s="9" t="str">
        <f>IF(IFERROR(SEARCH(Kişisel!$A$1,Program!J211),FALSE),J$2&amp;"-"&amp;Program!J210&amp;"/ ","")</f>
        <v/>
      </c>
      <c r="K209" s="9" t="str">
        <f>IF(IFERROR(SEARCH(Kişisel!$A$1,Program!K211),FALSE),K$2&amp;"-"&amp;Program!K210&amp;"/ ","")</f>
        <v/>
      </c>
      <c r="L209" s="9" t="str">
        <f>IF(IFERROR(SEARCH(Kişisel!$A$1,Program!L211),FALSE),L$2&amp;"-"&amp;Program!L210&amp;"/ ","")</f>
        <v/>
      </c>
      <c r="M209" s="9" t="str">
        <f>IF(IFERROR(SEARCH(Kişisel!$A$1,Program!M211),FALSE),M$2&amp;"-"&amp;Program!M210&amp;"/ ","")</f>
        <v/>
      </c>
      <c r="N209" s="9" t="str">
        <f>IF(IFERROR(SEARCH(Kişisel!$A$1,Program!N211),FALSE),N$2&amp;"-"&amp;Program!N210&amp;"/ ","")</f>
        <v/>
      </c>
      <c r="O209" s="9" t="str">
        <f>IF(IFERROR(SEARCH(Kişisel!$A$1,Program!O211),FALSE),O$2&amp;"-"&amp;Program!O210&amp;"/ ","")</f>
        <v/>
      </c>
      <c r="P209" s="9" t="str">
        <f>IF(IFERROR(SEARCH(Kişisel!$A$1,Program!P211),FALSE),P$2&amp;"-"&amp;Program!P210&amp;"/ ","")</f>
        <v/>
      </c>
      <c r="Q209" s="9" t="str">
        <f>IF(IFERROR(SEARCH(Kişisel!$A$1,Program!Q211),FALSE),Q$2&amp;"-"&amp;Program!Q210&amp;"/ ","")</f>
        <v/>
      </c>
      <c r="R209" s="9" t="str">
        <f>IF(IFERROR(SEARCH(Kişisel!$A$1,Program!R211),FALSE),R$2&amp;"-"&amp;Program!R210&amp;"/ ","")</f>
        <v/>
      </c>
      <c r="S209" s="9" t="str">
        <f>IF(IFERROR(SEARCH(Kişisel!$A$1,Program!S211),FALSE),S$2&amp;"-"&amp;Program!S210&amp;"/ ","")</f>
        <v/>
      </c>
      <c r="T209" s="9" t="str">
        <f>IF(IFERROR(SEARCH(Kişisel!$A$1,Program!T211),FALSE),T$2&amp;"-"&amp;Program!T210&amp;"/ ","")</f>
        <v/>
      </c>
      <c r="U209" s="9" t="str">
        <f>IF(IFERROR(SEARCH(Kişisel!$A$1,Program!U211),FALSE),U$2&amp;"-"&amp;Program!U210&amp;"/ ","")</f>
        <v/>
      </c>
      <c r="V209" s="9" t="str">
        <f>IF(IFERROR(SEARCH(Kişisel!$A$1,Program!V211),FALSE),V$2&amp;"-"&amp;Program!V210&amp;"/ ","")</f>
        <v/>
      </c>
      <c r="W209" s="9" t="str">
        <f>IF(IFERROR(SEARCH(Kişisel!$A$1,Program!W211),FALSE),W$2&amp;"-"&amp;Program!W210&amp;"/ ","")</f>
        <v/>
      </c>
      <c r="X209" s="9" t="str">
        <f>IF(IFERROR(SEARCH(Kişisel!$A$1,Program!X211),FALSE),X$2&amp;"-"&amp;Program!X210&amp;"/ ","")</f>
        <v/>
      </c>
      <c r="Y209" s="9" t="str">
        <f>IF(IFERROR(SEARCH(Kişisel!$A$1,Program!Y211),FALSE),Y$2&amp;"-"&amp;Program!Y210&amp;"/ ","")</f>
        <v/>
      </c>
      <c r="Z209" s="9" t="str">
        <f>IF(IFERROR(SEARCH(Kişisel!$A$1,Program!Z211),FALSE),Z$2&amp;"-"&amp;Program!Z210&amp;"/ ","")</f>
        <v/>
      </c>
      <c r="AA209" s="9" t="str">
        <f>IF(IFERROR(SEARCH(Kişisel!$A$1,Program!AA211),FALSE),AA$2&amp;"-"&amp;Program!AA210&amp;"/ ","")</f>
        <v/>
      </c>
      <c r="AB209" s="9" t="str">
        <f>IF(IFERROR(SEARCH(Kişisel!$A$1,Program!AB211),FALSE),AB$2&amp;"-"&amp;Program!AB210&amp;"/ ","")</f>
        <v/>
      </c>
      <c r="AC209" s="9" t="str">
        <f>IF(IFERROR(SEARCH(Kişisel!$A$1,Program!AC211),FALSE),AC$2&amp;"-"&amp;Program!AC210&amp;"/ ","")</f>
        <v/>
      </c>
      <c r="AD209" s="9" t="str">
        <f>IF(IFERROR(SEARCH(Kişisel!$A$1,Program!AD211),FALSE),AD$2&amp;"-"&amp;Program!AD210&amp;"/ ","")</f>
        <v/>
      </c>
      <c r="AE209" s="9" t="str">
        <f>IF(IFERROR(SEARCH(Kişisel!$A$1,Program!AE211),FALSE),AE$2&amp;"-"&amp;Program!AE210&amp;"/ ","")</f>
        <v/>
      </c>
      <c r="AF209" s="9" t="str">
        <f>IF(IFERROR(SEARCH(Kişisel!$A$1,Program!AF211),FALSE),AF$2&amp;"-"&amp;Program!AF210&amp;"/ ","")</f>
        <v/>
      </c>
      <c r="AG209" s="9" t="str">
        <f>IF(IFERROR(SEARCH(Kişisel!$A$1,Program!AG211),FALSE),AG$2&amp;"-"&amp;Program!AG210&amp;"/ ","")</f>
        <v/>
      </c>
      <c r="AH209" s="9" t="str">
        <f>IF(IFERROR(SEARCH(Kişisel!$A$1,Program!AH211),FALSE),AH$2&amp;"-"&amp;Program!AH210&amp;"/ ","")</f>
        <v/>
      </c>
      <c r="AI209" s="9" t="str">
        <f>IF(IFERROR(SEARCH(Kişisel!$A$1,Program!AI211),FALSE),AI$2&amp;"-"&amp;Program!AI210&amp;"/ ","")</f>
        <v/>
      </c>
      <c r="AJ209" s="9" t="str">
        <f>IF(IFERROR(SEARCH(Kişisel!$A$1,Program!AJ211),FALSE),AJ$2&amp;"-"&amp;Program!AJ210&amp;"/ ","")</f>
        <v/>
      </c>
      <c r="AK209" s="9" t="str">
        <f>IF(IFERROR(SEARCH(Kişisel!$A$1,Program!AK211),FALSE),AK$2&amp;"-"&amp;Program!AK210&amp;"/ ","")</f>
        <v/>
      </c>
      <c r="AL209" s="9" t="str">
        <f>IF(IFERROR(SEARCH(Kişisel!$A$1,Program!AL211),FALSE),AL$2&amp;"-"&amp;Program!AL210&amp;"/ ","")</f>
        <v/>
      </c>
      <c r="AM209" s="9" t="str">
        <f>IF(IFERROR(SEARCH(Kişisel!$A$1,Program!AM211),FALSE),AM$2&amp;"-"&amp;Program!AM210&amp;"/ ","")</f>
        <v/>
      </c>
      <c r="AN209" s="9" t="str">
        <f>IF(IFERROR(SEARCH(Kişisel!$A$1,Program!AN211),FALSE),AN$2&amp;"-"&amp;Program!AN210&amp;"/ ","")</f>
        <v/>
      </c>
      <c r="AO209" s="9" t="str">
        <f>IF(IFERROR(SEARCH(Kişisel!$A$1,Program!AO211),FALSE),AO$2&amp;"-"&amp;Program!AO210&amp;"/ ","")</f>
        <v/>
      </c>
      <c r="AP209" s="9" t="str">
        <f>IF(IFERROR(SEARCH(Kişisel!$A$1,Program!AP211),FALSE),AP$2&amp;"-"&amp;Program!AP210&amp;"/ ","")</f>
        <v/>
      </c>
      <c r="AQ209" s="9" t="str">
        <f>IF(IFERROR(SEARCH(Kişisel!$A$1,Program!AQ211),FALSE),AQ$2&amp;"-"&amp;Program!AQ210&amp;"/ ","")</f>
        <v/>
      </c>
      <c r="AR209" s="9" t="str">
        <f>IF(IFERROR(SEARCH(Kişisel!$A$1,Program!AR211),FALSE),AR$2&amp;"-"&amp;Program!AR210&amp;"/ ","")</f>
        <v/>
      </c>
      <c r="AS209" s="9" t="str">
        <f>IF(IFERROR(SEARCH(Kişisel!$A$1,Program!AS211),FALSE),AS$2&amp;"-"&amp;Program!AS210&amp;"/ ","")</f>
        <v/>
      </c>
      <c r="AT209" s="9" t="str">
        <f>IF(IFERROR(SEARCH(Kişisel!$A$1,Program!AT211),FALSE),AT$2&amp;"-"&amp;Program!AT210&amp;"/ ","")</f>
        <v/>
      </c>
      <c r="AU209" s="9" t="str">
        <f>IF(IFERROR(SEARCH(Kişisel!$A$1,Program!AU211),FALSE),AU$2&amp;"-"&amp;Program!AU210&amp;"/ ","")</f>
        <v/>
      </c>
      <c r="AV209" s="9" t="str">
        <f>IF(IFERROR(SEARCH(Kişisel!$A$1,Program!AV211),FALSE),AV$2&amp;"-"&amp;Program!AV210&amp;"/ ","")</f>
        <v/>
      </c>
      <c r="AW209" s="9" t="str">
        <f>IF(IFERROR(SEARCH(Kişisel!$A$1,Program!AW211),FALSE),AW$2&amp;"-"&amp;Program!AW210&amp;"/ ","")</f>
        <v/>
      </c>
      <c r="AX209" s="9" t="str">
        <f>IF(IFERROR(SEARCH(Kişisel!$A$1,Program!AX211),FALSE),AX$2&amp;"-"&amp;Program!AX210&amp;"/ ","")</f>
        <v/>
      </c>
      <c r="AY209" s="9" t="str">
        <f>IF(IFERROR(SEARCH(Kişisel!$A$1,Program!AY211),FALSE),AY$2&amp;"-"&amp;Program!AY210&amp;"/ ","")</f>
        <v/>
      </c>
      <c r="AZ209" s="9" t="str">
        <f>IF(IFERROR(SEARCH(Kişisel!$A$1,Program!AZ211),FALSE),AZ$2&amp;"-"&amp;Program!AZ210&amp;"/ ","")</f>
        <v/>
      </c>
      <c r="BA209" s="9" t="str">
        <f>IF(IFERROR(SEARCH(Kişisel!$A$1,Program!BA211),FALSE),BA$2&amp;"-"&amp;Program!BA210&amp;"/ ","")</f>
        <v/>
      </c>
      <c r="BB209" s="9" t="str">
        <f>IF(IFERROR(SEARCH(Kişisel!$A$1,Program!BB211),FALSE),BB$2&amp;"-"&amp;Program!BB210&amp;"/ ","")</f>
        <v/>
      </c>
      <c r="BC209" s="9" t="str">
        <f>IF(IFERROR(SEARCH(Kişisel!$A$1,Program!BC211),FALSE),BC$2&amp;"-"&amp;Program!BC210&amp;"/ ","")</f>
        <v/>
      </c>
      <c r="BD209" s="9" t="str">
        <f>IF(IFERROR(SEARCH(Kişisel!$A$1,Program!BD211),FALSE),BD$2&amp;"-"&amp;Program!BD210&amp;"/ ","")</f>
        <v/>
      </c>
      <c r="BE209" s="9" t="str">
        <f>IF(IFERROR(SEARCH(Kişisel!$A$1,Program!BE211),FALSE),BE$2&amp;"-"&amp;Program!BE210&amp;"/ ","")</f>
        <v/>
      </c>
      <c r="BF209" t="str">
        <f t="shared" ref="BF209" si="307">CONCATENATE(D209,D211,E209,E211,F209,F211,G209,G211,H209,H211,I209,I211,J209,J211,K209,K211,L209,L211,M209,M211,N209,N211,O209,O211,P209,P211,Q209,Q211,R209,R211,S209,S211,T209,T211,U209,U211,V209,V211,W209,W211,X209,X211,Y209,Y211,Z209,Z211,AA209,AA211,AB209,AB211,AC209,AC211,AD209,AD211,AE209,AE211,AF209,AF211,AG209,AG211,AH209,AH211,AI209,AI211,AJ209,AJ211,AK209,AK211,AL209,AL211,AM209,AM211,AN209,AN211,AO209,AO211,AP209,AP211,AQ209,AQ211)</f>
        <v/>
      </c>
      <c r="BG209" t="str">
        <f t="shared" si="306"/>
        <v/>
      </c>
    </row>
    <row r="210" spans="1:59">
      <c r="A210" s="394"/>
      <c r="B210" s="5"/>
      <c r="C210" s="6" t="str">
        <f t="shared" si="245"/>
        <v/>
      </c>
      <c r="D210" t="str">
        <f>IF(AND(Program!D210&lt;&gt;"",OR(Kişisel!$C$1=Program!D212,AND(Program!D212="",Program!D$3=Kişisel!$C$1))),CONCATENATE(D$2,"-",Program!D210," "),"")</f>
        <v/>
      </c>
      <c r="E210" t="str">
        <f>IF(AND(Program!E210&lt;&gt;"",OR(Kişisel!$C$1=Program!E212,AND(Program!E212="",Program!E$3=Kişisel!$C$1))),CONCATENATE(E$2,"-",Program!E210," "),"")</f>
        <v/>
      </c>
      <c r="F210" t="str">
        <f>IF(AND(Program!F210&lt;&gt;"",OR(Kişisel!$C$1=Program!F212,AND(Program!F212="",Program!F$3=Kişisel!$C$1))),CONCATENATE(F$2,"-",Program!F210," "),"")</f>
        <v/>
      </c>
      <c r="G210" t="str">
        <f>IF(AND(Program!G210&lt;&gt;"",OR(Kişisel!$C$1=Program!G212,AND(Program!G212="",Program!G$3=Kişisel!$C$1))),CONCATENATE(G$2,"-",Program!G210," "),"")</f>
        <v/>
      </c>
      <c r="H210" t="str">
        <f>IF(AND(Program!H210&lt;&gt;"",OR(Kişisel!$C$1=Program!H212,AND(Program!H212="",Program!H$3=Kişisel!$C$1))),CONCATENATE(H$2,"-",Program!H210," "),"")</f>
        <v/>
      </c>
      <c r="I210" t="str">
        <f>IF(AND(Program!I210&lt;&gt;"",OR(Kişisel!$C$1=Program!I212,AND(Program!I212="",Program!I$3=Kişisel!$C$1))),CONCATENATE(I$2,"-",Program!I210," "),"")</f>
        <v/>
      </c>
      <c r="J210" t="str">
        <f>IF(AND(Program!J210&lt;&gt;"",OR(Kişisel!$C$1=Program!J212,AND(Program!J212="",Program!J$3=Kişisel!$C$1))),CONCATENATE(J$2,"-",Program!J210," "),"")</f>
        <v/>
      </c>
      <c r="K210" t="str">
        <f>IF(AND(Program!K210&lt;&gt;"",OR(Kişisel!$C$1=Program!K212,AND(Program!K212="",Program!K$3=Kişisel!$C$1))),CONCATENATE(K$2,"-",Program!K210," "),"")</f>
        <v/>
      </c>
      <c r="L210" t="str">
        <f>IF(AND(Program!L210&lt;&gt;"",OR(Kişisel!$C$1=Program!L212,AND(Program!L212="",Program!L$3=Kişisel!$C$1))),CONCATENATE(L$2,"-",Program!L210," "),"")</f>
        <v/>
      </c>
      <c r="M210" t="str">
        <f>IF(AND(Program!M210&lt;&gt;"",OR(Kişisel!$C$1=Program!M212,AND(Program!M212="",Program!M$3=Kişisel!$C$1))),CONCATENATE(M$2,"-",Program!M210," "),"")</f>
        <v/>
      </c>
      <c r="N210" t="str">
        <f>IF(AND(Program!N210&lt;&gt;"",OR(Kişisel!$C$1=Program!N212,AND(Program!N212="",Program!N$3=Kişisel!$C$1))),CONCATENATE(N$2,"-",Program!N210," "),"")</f>
        <v/>
      </c>
      <c r="O210" t="str">
        <f>IF(AND(Program!O210&lt;&gt;"",OR(Kişisel!$C$1=Program!O212,AND(Program!O212="",Program!O$3=Kişisel!$C$1))),CONCATENATE(O$2,"-",Program!O210," "),"")</f>
        <v/>
      </c>
      <c r="P210" t="str">
        <f>IF(AND(Program!P210&lt;&gt;"",OR(Kişisel!$C$1=Program!P212,AND(Program!P212="",Program!P$3=Kişisel!$C$1))),CONCATENATE(P$2,"-",Program!P210," "),"")</f>
        <v/>
      </c>
      <c r="Q210" t="str">
        <f>IF(AND(Program!Q210&lt;&gt;"",OR(Kişisel!$C$1=Program!Q212,AND(Program!Q212="",Program!Q$3=Kişisel!$C$1))),CONCATENATE(Q$2,"-",Program!Q210," "),"")</f>
        <v/>
      </c>
      <c r="R210" t="str">
        <f>IF(AND(Program!R210&lt;&gt;"",OR(Kişisel!$C$1=Program!R212,AND(Program!R212="",Program!R$3=Kişisel!$C$1))),CONCATENATE(R$2,"-",Program!R210," "),"")</f>
        <v/>
      </c>
      <c r="S210" t="str">
        <f>IF(AND(Program!S210&lt;&gt;"",OR(Kişisel!$C$1=Program!S212,AND(Program!S212="",Program!S$3=Kişisel!$C$1))),CONCATENATE(S$2,"-",Program!S210," "),"")</f>
        <v/>
      </c>
      <c r="T210" t="str">
        <f>IF(AND(Program!T210&lt;&gt;"",OR(Kişisel!$C$1=Program!T212,AND(Program!T212="",Program!T$3=Kişisel!$C$1))),CONCATENATE(T$2,"-",Program!T210," "),"")</f>
        <v/>
      </c>
      <c r="U210" t="str">
        <f>IF(AND(Program!U210&lt;&gt;"",OR(Kişisel!$C$1=Program!U212,AND(Program!U212="",Program!U$3=Kişisel!$C$1))),CONCATENATE(U$2,"-",Program!U210," "),"")</f>
        <v/>
      </c>
      <c r="V210" t="str">
        <f>IF(AND(Program!V210&lt;&gt;"",OR(Kişisel!$C$1=Program!V212,AND(Program!V212="",Program!V$3=Kişisel!$C$1))),CONCATENATE(V$2,"-",Program!V210," "),"")</f>
        <v/>
      </c>
      <c r="W210" t="str">
        <f>IF(AND(Program!W210&lt;&gt;"",OR(Kişisel!$C$1=Program!W212,AND(Program!W212="",Program!W$3=Kişisel!$C$1))),CONCATENATE(W$2,"-",Program!W210," "),"")</f>
        <v/>
      </c>
      <c r="X210" t="str">
        <f>IF(AND(Program!X210&lt;&gt;"",OR(Kişisel!$C$1=Program!X212,AND(Program!X212="",Program!X$3=Kişisel!$C$1))),CONCATENATE(X$2,"-",Program!X210," "),"")</f>
        <v/>
      </c>
      <c r="Y210" t="str">
        <f>IF(AND(Program!Y210&lt;&gt;"",OR(Kişisel!$C$1=Program!Y212,AND(Program!Y212="",Program!Y$3=Kişisel!$C$1))),CONCATENATE(Y$2,"-",Program!Y210," "),"")</f>
        <v/>
      </c>
      <c r="Z210" t="str">
        <f>IF(AND(Program!Z210&lt;&gt;"",OR(Kişisel!$C$1=Program!Z212,AND(Program!Z212="",Program!Z$3=Kişisel!$C$1))),CONCATENATE(Z$2,"-",Program!Z210," "),"")</f>
        <v/>
      </c>
      <c r="AA210" t="str">
        <f>IF(AND(Program!AA210&lt;&gt;"",OR(Kişisel!$C$1=Program!AA212,AND(Program!AA212="",Program!AA$3=Kişisel!$C$1))),CONCATENATE(AA$2,"-",Program!AA210," "),"")</f>
        <v/>
      </c>
      <c r="AB210" t="str">
        <f>IF(AND(Program!AB210&lt;&gt;"",OR(Kişisel!$C$1=Program!AB212,AND(Program!AB212="",Program!AB$3=Kişisel!$C$1))),CONCATENATE(AB$2,"-",Program!AB210," "),"")</f>
        <v/>
      </c>
      <c r="AC210" t="str">
        <f>IF(AND(Program!AC210&lt;&gt;"",OR(Kişisel!$C$1=Program!AC212,AND(Program!AC212="",Program!AC$3=Kişisel!$C$1))),CONCATENATE(AC$2,"-",Program!AC210," "),"")</f>
        <v/>
      </c>
      <c r="AD210" t="str">
        <f>IF(AND(Program!AD210&lt;&gt;"",OR(Kişisel!$C$1=Program!AD212,AND(Program!AD212="",Program!AD$3=Kişisel!$C$1))),CONCATENATE(AD$2,"-",Program!AD210," "),"")</f>
        <v/>
      </c>
      <c r="AE210" t="str">
        <f>IF(AND(Program!AE210&lt;&gt;"",OR(Kişisel!$C$1=Program!AE212,AND(Program!AE212="",Program!AE$3=Kişisel!$C$1))),CONCATENATE(AE$2,"-",Program!AE210," "),"")</f>
        <v/>
      </c>
      <c r="AF210" t="str">
        <f>IF(AND(Program!AF210&lt;&gt;"",OR(Kişisel!$C$1=Program!AF212,AND(Program!AF212="",Program!AF$3=Kişisel!$C$1))),CONCATENATE(AF$2,"-",Program!AF210," "),"")</f>
        <v/>
      </c>
      <c r="AG210" t="str">
        <f>IF(AND(Program!AG210&lt;&gt;"",OR(Kişisel!$C$1=Program!AG212,AND(Program!AG212="",Program!AG$3=Kişisel!$C$1))),CONCATENATE(AG$2,"-",Program!AG210," "),"")</f>
        <v/>
      </c>
      <c r="AH210" t="str">
        <f>IF(AND(Program!AH210&lt;&gt;"",OR(Kişisel!$C$1=Program!AH212,AND(Program!AH212="",Program!AH$3=Kişisel!$C$1))),CONCATENATE(AH$2,"-",Program!AH210," "),"")</f>
        <v/>
      </c>
      <c r="AI210" t="str">
        <f>IF(AND(Program!AI210&lt;&gt;"",OR(Kişisel!$C$1=Program!AI212,AND(Program!AI212="",Program!AI$3=Kişisel!$C$1))),CONCATENATE(AI$2,"-",Program!AI210," "),"")</f>
        <v/>
      </c>
      <c r="AJ210" t="str">
        <f>IF(AND(Program!AJ210&lt;&gt;"",OR(Kişisel!$C$1=Program!AJ212,AND(Program!AJ212="",Program!AJ$3=Kişisel!$C$1))),CONCATENATE(AJ$2,"-",Program!AJ210," "),"")</f>
        <v/>
      </c>
      <c r="AK210" t="str">
        <f>IF(AND(Program!AK210&lt;&gt;"",OR(Kişisel!$C$1=Program!AK212,AND(Program!AK212="",Program!AK$3=Kişisel!$C$1))),CONCATENATE(AK$2,"-",Program!AK210," "),"")</f>
        <v/>
      </c>
      <c r="AL210" t="str">
        <f>IF(AND(Program!AL210&lt;&gt;"",OR(Kişisel!$C$1=Program!AL212,AND(Program!AL212="",Program!AL$3=Kişisel!$C$1))),CONCATENATE(AL$2,"-",Program!AL210," "),"")</f>
        <v/>
      </c>
      <c r="AM210" t="str">
        <f>IF(AND(Program!AM210&lt;&gt;"",OR(Kişisel!$C$1=Program!AM212,AND(Program!AM212="",Program!AM$3=Kişisel!$C$1))),CONCATENATE(AM$2,"-",Program!AM210," "),"")</f>
        <v/>
      </c>
      <c r="AN210" t="str">
        <f>IF(AND(Program!AN210&lt;&gt;"",OR(Kişisel!$C$1=Program!AN212,AND(Program!AN212="",Program!AN$3=Kişisel!$C$1))),CONCATENATE(AN$2,"-",Program!AN210," "),"")</f>
        <v/>
      </c>
      <c r="AO210" t="str">
        <f>IF(AND(Program!AO210&lt;&gt;"",OR(Kişisel!$C$1=Program!AO212,AND(Program!AO212="",Program!AO$3=Kişisel!$C$1))),CONCATENATE(AO$2,"-",Program!AO210," "),"")</f>
        <v/>
      </c>
      <c r="AP210" t="str">
        <f>IF(AND(Program!AP210&lt;&gt;"",OR(Kişisel!$C$1=Program!AP212,AND(Program!AP212="",Program!AP$3=Kişisel!$C$1))),CONCATENATE(AP$2,"-",Program!AP210," "),"")</f>
        <v/>
      </c>
      <c r="AQ210" t="str">
        <f>IF(AND(Program!AQ210&lt;&gt;"",OR(Kişisel!$C$1=Program!AQ212,AND(Program!AQ212="",Program!AQ$3=Kişisel!$C$1))),CONCATENATE(AQ$2,"-",Program!AQ210," "),"")</f>
        <v/>
      </c>
      <c r="AR210" t="str">
        <f>IF(AND(Program!AR210&lt;&gt;"",OR(Kişisel!$C$1=Program!AR212,AND(Program!AR212="",Program!AR$3=Kişisel!$C$1))),CONCATENATE(AR$2,"-",Program!AR210," "),"")</f>
        <v/>
      </c>
      <c r="AS210" t="str">
        <f>IF(AND(Program!AS210&lt;&gt;"",OR(Kişisel!$C$1=Program!AS212,AND(Program!AS212="",Program!AS$3=Kişisel!$C$1))),CONCATENATE(AS$2,"-",Program!AS210," "),"")</f>
        <v/>
      </c>
      <c r="AT210" t="str">
        <f>IF(AND(Program!AT210&lt;&gt;"",OR(Kişisel!$C$1=Program!AT212,AND(Program!AT212="",Program!AT$3=Kişisel!$C$1))),CONCATENATE(AT$2,"-",Program!AT210," "),"")</f>
        <v/>
      </c>
      <c r="AU210" t="str">
        <f>IF(AND(Program!AU210&lt;&gt;"",OR(Kişisel!$C$1=Program!AU212,AND(Program!AU212="",Program!AU$3=Kişisel!$C$1))),CONCATENATE(AU$2,"-",Program!AU210," "),"")</f>
        <v/>
      </c>
      <c r="AV210" t="str">
        <f>IF(AND(Program!AV210&lt;&gt;"",OR(Kişisel!$C$1=Program!AV212,AND(Program!AV212="",Program!AV$3=Kişisel!$C$1))),CONCATENATE(AV$2,"-",Program!AV210," "),"")</f>
        <v/>
      </c>
      <c r="AW210" t="str">
        <f>IF(AND(Program!AW210&lt;&gt;"",OR(Kişisel!$C$1=Program!AW212,AND(Program!AW212="",Program!AW$3=Kişisel!$C$1))),CONCATENATE(AW$2,"-",Program!AW210," "),"")</f>
        <v/>
      </c>
      <c r="AX210" t="str">
        <f>IF(AND(Program!AX210&lt;&gt;"",OR(Kişisel!$C$1=Program!AX212,AND(Program!AX212="",Program!AX$3=Kişisel!$C$1))),CONCATENATE(AX$2,"-",Program!AX210," "),"")</f>
        <v/>
      </c>
      <c r="AY210" t="str">
        <f>IF(AND(Program!AY210&lt;&gt;"",OR(Kişisel!$C$1=Program!AY212,AND(Program!AY212="",Program!AY$3=Kişisel!$C$1))),CONCATENATE(AY$2,"-",Program!AY210," "),"")</f>
        <v/>
      </c>
      <c r="AZ210" t="str">
        <f>IF(AND(Program!AZ210&lt;&gt;"",OR(Kişisel!$C$1=Program!AZ212,AND(Program!AZ212="",Program!AZ$3=Kişisel!$C$1))),CONCATENATE(AZ$2,"-",Program!AZ210," "),"")</f>
        <v/>
      </c>
      <c r="BA210" t="str">
        <f>IF(AND(Program!BA210&lt;&gt;"",OR(Kişisel!$C$1=Program!BA212,AND(Program!BA212="",Program!BA$3=Kişisel!$C$1))),CONCATENATE(BA$2,"-",Program!BA210," "),"")</f>
        <v/>
      </c>
      <c r="BB210" t="str">
        <f>IF(AND(Program!BB210&lt;&gt;"",OR(Kişisel!$C$1=Program!BB212,AND(Program!BB212="",Program!BB$3=Kişisel!$C$1))),CONCATENATE(BB$2,"-",Program!BB210," "),"")</f>
        <v/>
      </c>
      <c r="BC210" t="str">
        <f>IF(AND(Program!BC210&lt;&gt;"",OR(Kişisel!$C$1=Program!BC212,AND(Program!BC212="",Program!BC$3=Kişisel!$C$1))),CONCATENATE(BC$2,"-",Program!BC210," "),"")</f>
        <v/>
      </c>
      <c r="BD210" t="str">
        <f>IF(AND(Program!BD210&lt;&gt;"",OR(Kişisel!$C$1=Program!BD212,AND(Program!BD212="",Program!BD$3=Kişisel!$C$1))),CONCATENATE(BD$2,"-",Program!BD210," "),"")</f>
        <v/>
      </c>
      <c r="BE210" t="str">
        <f>IF(AND(Program!BE210&lt;&gt;"",OR(Kişisel!$C$1=Program!BE212,AND(Program!BE212="",Program!BE$3=Kişisel!$C$1))),CONCATENATE(BE$2,"-",Program!BE210," "),"")</f>
        <v/>
      </c>
      <c r="BF210" t="str">
        <f t="shared" ref="BF210" si="308">CONCATENATE(D210,E210,F210,G210,H210,I210,J210,K210,L210,M210,N210,O210,P210,Q210,R210,S210,T210,U210,V210,W210,X210,Y210,Z210,AA210,AB210,AC210,AD210,AE210,AF210,AG210,AH210,AI210,AJ210,AK210,AL210,AM210,AN210,AO210,AP210,AQ210,)</f>
        <v/>
      </c>
      <c r="BG210" t="str">
        <f t="shared" ref="BG210" si="309">CONCATENATE(AR210,AS210,AT210,AU210,AV210,AW210,AX210,AY210,AZ210,BA210,BB210,BC210,BD210,BE210,)</f>
        <v/>
      </c>
    </row>
    <row r="211" spans="1:59">
      <c r="A211" s="394"/>
      <c r="B211" s="5"/>
      <c r="D211" s="29" t="str">
        <f>IF(D209&lt;&gt;"",IF(Program!D212&lt;&gt;"","("&amp;Program!D212&amp;")","("&amp;Program!D$3&amp;")"),"")</f>
        <v/>
      </c>
      <c r="E211" s="29" t="str">
        <f>IF(E209&lt;&gt;"",IF(Program!E212&lt;&gt;"","("&amp;Program!E212&amp;")","("&amp;Program!E$3&amp;")"),"")</f>
        <v/>
      </c>
      <c r="F211" s="29" t="str">
        <f>IF(F209&lt;&gt;"",IF(Program!F212&lt;&gt;"","("&amp;Program!F212&amp;")","("&amp;Program!F$3&amp;")"),"")</f>
        <v/>
      </c>
      <c r="G211" s="29" t="str">
        <f>IF(G209&lt;&gt;"",IF(Program!G212&lt;&gt;"","("&amp;Program!G212&amp;")","("&amp;Program!G$3&amp;")"),"")</f>
        <v/>
      </c>
      <c r="H211" s="29" t="str">
        <f>IF(H209&lt;&gt;"",IF(Program!H212&lt;&gt;"","("&amp;Program!H212&amp;")","("&amp;Program!H$3&amp;")"),"")</f>
        <v/>
      </c>
      <c r="I211" s="29" t="str">
        <f>IF(I209&lt;&gt;"",IF(Program!I212&lt;&gt;"","("&amp;Program!I212&amp;")","("&amp;Program!I$3&amp;")"),"")</f>
        <v/>
      </c>
      <c r="J211" s="29" t="str">
        <f>IF(J209&lt;&gt;"",IF(Program!J212&lt;&gt;"","("&amp;Program!J212&amp;")","("&amp;Program!J$3&amp;")"),"")</f>
        <v/>
      </c>
      <c r="K211" s="29" t="str">
        <f>IF(K209&lt;&gt;"",IF(Program!K212&lt;&gt;"","("&amp;Program!K212&amp;")","("&amp;Program!K$3&amp;")"),"")</f>
        <v/>
      </c>
      <c r="L211" s="29" t="str">
        <f>IF(L209&lt;&gt;"",IF(Program!L212&lt;&gt;"","("&amp;Program!L212&amp;")","("&amp;Program!L$3&amp;")"),"")</f>
        <v/>
      </c>
      <c r="M211" s="29" t="str">
        <f>IF(M209&lt;&gt;"",IF(Program!M212&lt;&gt;"","("&amp;Program!M212&amp;")","("&amp;Program!M$3&amp;")"),"")</f>
        <v/>
      </c>
      <c r="N211" s="29" t="str">
        <f>IF(N209&lt;&gt;"",IF(Program!N212&lt;&gt;"","("&amp;Program!N212&amp;")","("&amp;Program!N$3&amp;")"),"")</f>
        <v/>
      </c>
      <c r="O211" s="29" t="str">
        <f>IF(O209&lt;&gt;"",IF(Program!O212&lt;&gt;"","("&amp;Program!O212&amp;")","("&amp;Program!O$3&amp;")"),"")</f>
        <v/>
      </c>
      <c r="P211" s="29" t="str">
        <f>IF(P209&lt;&gt;"",IF(Program!P212&lt;&gt;"","("&amp;Program!P212&amp;")","("&amp;Program!P$3&amp;")"),"")</f>
        <v/>
      </c>
      <c r="Q211" s="29" t="str">
        <f>IF(Q209&lt;&gt;"",IF(Program!Q212&lt;&gt;"","("&amp;Program!Q212&amp;")","("&amp;Program!Q$3&amp;")"),"")</f>
        <v/>
      </c>
      <c r="R211" s="29" t="str">
        <f>IF(R209&lt;&gt;"",IF(Program!R212&lt;&gt;"","("&amp;Program!R212&amp;")","("&amp;Program!R$3&amp;")"),"")</f>
        <v/>
      </c>
      <c r="S211" s="29" t="str">
        <f>IF(S209&lt;&gt;"",IF(Program!S212&lt;&gt;"","("&amp;Program!S212&amp;")","("&amp;Program!S$3&amp;")"),"")</f>
        <v/>
      </c>
      <c r="T211" s="29" t="str">
        <f>IF(T209&lt;&gt;"",IF(Program!T212&lt;&gt;"","("&amp;Program!T212&amp;")","("&amp;Program!T$3&amp;")"),"")</f>
        <v/>
      </c>
      <c r="U211" s="29" t="str">
        <f>IF(U209&lt;&gt;"",IF(Program!U212&lt;&gt;"","("&amp;Program!U212&amp;")","("&amp;Program!U$3&amp;")"),"")</f>
        <v/>
      </c>
      <c r="V211" s="29" t="str">
        <f>IF(V209&lt;&gt;"",IF(Program!V212&lt;&gt;"","("&amp;Program!V212&amp;")","("&amp;Program!V$3&amp;")"),"")</f>
        <v/>
      </c>
      <c r="W211" s="29" t="str">
        <f>IF(W209&lt;&gt;"",IF(Program!W212&lt;&gt;"","("&amp;Program!W212&amp;")","("&amp;Program!W$3&amp;")"),"")</f>
        <v/>
      </c>
      <c r="X211" s="29" t="str">
        <f>IF(X209&lt;&gt;"",IF(Program!X212&lt;&gt;"","("&amp;Program!X212&amp;")","("&amp;Program!X$3&amp;")"),"")</f>
        <v/>
      </c>
      <c r="Y211" s="29" t="str">
        <f>IF(Y209&lt;&gt;"",IF(Program!Y212&lt;&gt;"","("&amp;Program!Y212&amp;")","("&amp;Program!Y$3&amp;")"),"")</f>
        <v/>
      </c>
      <c r="Z211" s="29" t="str">
        <f>IF(Z209&lt;&gt;"",IF(Program!Z212&lt;&gt;"","("&amp;Program!Z212&amp;")","("&amp;Program!Z$3&amp;")"),"")</f>
        <v/>
      </c>
      <c r="AA211" s="29" t="str">
        <f>IF(AA209&lt;&gt;"",IF(Program!AA212&lt;&gt;"","("&amp;Program!AA212&amp;")","("&amp;Program!AA$3&amp;")"),"")</f>
        <v/>
      </c>
      <c r="AB211" s="29" t="str">
        <f>IF(AB209&lt;&gt;"",IF(Program!AB212&lt;&gt;"","("&amp;Program!AB212&amp;")","("&amp;Program!AB$3&amp;")"),"")</f>
        <v/>
      </c>
      <c r="AC211" s="29" t="str">
        <f>IF(AC209&lt;&gt;"",IF(Program!AC212&lt;&gt;"","("&amp;Program!AC212&amp;")","("&amp;Program!AC$3&amp;")"),"")</f>
        <v/>
      </c>
      <c r="AD211" s="29" t="str">
        <f>IF(AD209&lt;&gt;"",IF(Program!AD212&lt;&gt;"","("&amp;Program!AD212&amp;")","("&amp;Program!AD$3&amp;")"),"")</f>
        <v/>
      </c>
      <c r="AE211" s="29" t="str">
        <f>IF(AE209&lt;&gt;"",IF(Program!AE212&lt;&gt;"","("&amp;Program!AE212&amp;")","("&amp;Program!AE$3&amp;")"),"")</f>
        <v/>
      </c>
      <c r="AF211" s="29" t="str">
        <f>IF(AF209&lt;&gt;"",IF(Program!AF212&lt;&gt;"","("&amp;Program!AF212&amp;")","("&amp;Program!AF$3&amp;")"),"")</f>
        <v/>
      </c>
      <c r="AG211" s="29" t="str">
        <f>IF(AG209&lt;&gt;"",IF(Program!AG212&lt;&gt;"","("&amp;Program!AG212&amp;")","("&amp;Program!AG$3&amp;")"),"")</f>
        <v/>
      </c>
      <c r="AH211" s="29" t="str">
        <f>IF(AH209&lt;&gt;"",IF(Program!AH212&lt;&gt;"","("&amp;Program!AH212&amp;")","("&amp;Program!AH$3&amp;")"),"")</f>
        <v/>
      </c>
      <c r="AI211" s="29" t="str">
        <f>IF(AI209&lt;&gt;"",IF(Program!AI212&lt;&gt;"","("&amp;Program!AI212&amp;")","("&amp;Program!AI$3&amp;")"),"")</f>
        <v/>
      </c>
      <c r="AJ211" s="29" t="str">
        <f>IF(AJ209&lt;&gt;"",IF(Program!AJ212&lt;&gt;"","("&amp;Program!AJ212&amp;")","("&amp;Program!AJ$3&amp;")"),"")</f>
        <v/>
      </c>
      <c r="AK211" s="29" t="str">
        <f>IF(AK209&lt;&gt;"",IF(Program!AK212&lt;&gt;"","("&amp;Program!AK212&amp;")","("&amp;Program!AK$3&amp;")"),"")</f>
        <v/>
      </c>
      <c r="AL211" s="29" t="str">
        <f>IF(AL209&lt;&gt;"",IF(Program!AL212&lt;&gt;"","("&amp;Program!AL212&amp;")","("&amp;Program!AL$3&amp;")"),"")</f>
        <v/>
      </c>
      <c r="AM211" s="29" t="str">
        <f>IF(AM209&lt;&gt;"",IF(Program!AM212&lt;&gt;"","("&amp;Program!AM212&amp;")","("&amp;Program!AM$3&amp;")"),"")</f>
        <v/>
      </c>
      <c r="AN211" s="29" t="str">
        <f>IF(AN209&lt;&gt;"",IF(Program!AN212&lt;&gt;"","("&amp;Program!AN212&amp;")","("&amp;Program!AN$3&amp;")"),"")</f>
        <v/>
      </c>
      <c r="AO211" s="29" t="str">
        <f>IF(AO209&lt;&gt;"",IF(Program!AO212&lt;&gt;"","("&amp;Program!AO212&amp;")","("&amp;Program!AO$3&amp;")"),"")</f>
        <v/>
      </c>
      <c r="AP211" s="29" t="str">
        <f>IF(AP209&lt;&gt;"",IF(Program!AP212&lt;&gt;"","("&amp;Program!AP212&amp;")","("&amp;Program!AP$3&amp;")"),"")</f>
        <v/>
      </c>
      <c r="AQ211" s="29" t="str">
        <f>IF(AQ209&lt;&gt;"",IF(Program!AQ212&lt;&gt;"","("&amp;Program!AQ212&amp;")","("&amp;Program!AQ$3&amp;")"),"")</f>
        <v/>
      </c>
      <c r="AR211" s="29" t="str">
        <f>IF(AR209&lt;&gt;"",IF(Program!AR212&lt;&gt;"","("&amp;Program!AR212&amp;")","("&amp;Program!AR$3&amp;")"),"")</f>
        <v/>
      </c>
      <c r="AS211" s="29" t="str">
        <f>IF(AS209&lt;&gt;"",IF(Program!AS212&lt;&gt;"","("&amp;Program!AS212&amp;")","("&amp;Program!AS$3&amp;")"),"")</f>
        <v/>
      </c>
      <c r="AT211" s="29" t="str">
        <f>IF(AT209&lt;&gt;"",IF(Program!AT212&lt;&gt;"","("&amp;Program!AT212&amp;")","("&amp;Program!AT$3&amp;")"),"")</f>
        <v/>
      </c>
      <c r="AU211" s="29" t="str">
        <f>IF(AU209&lt;&gt;"",IF(Program!AU212&lt;&gt;"","("&amp;Program!AU212&amp;")","("&amp;Program!AU$3&amp;")"),"")</f>
        <v/>
      </c>
      <c r="AV211" s="29" t="str">
        <f>IF(AV209&lt;&gt;"",IF(Program!AV212&lt;&gt;"","("&amp;Program!AV212&amp;")","("&amp;Program!AV$3&amp;")"),"")</f>
        <v/>
      </c>
      <c r="AW211" s="29" t="str">
        <f>IF(AW209&lt;&gt;"",IF(Program!AW212&lt;&gt;"","("&amp;Program!AW212&amp;")","("&amp;Program!AW$3&amp;")"),"")</f>
        <v/>
      </c>
      <c r="AX211" s="29" t="str">
        <f>IF(AX209&lt;&gt;"",IF(Program!AX212&lt;&gt;"","("&amp;Program!AX212&amp;")","("&amp;Program!AX$3&amp;")"),"")</f>
        <v/>
      </c>
      <c r="AY211" s="29" t="str">
        <f>IF(AY209&lt;&gt;"",IF(Program!AY212&lt;&gt;"","("&amp;Program!AY212&amp;")","("&amp;Program!AY$3&amp;")"),"")</f>
        <v/>
      </c>
      <c r="AZ211" s="29" t="str">
        <f>IF(AZ209&lt;&gt;"",IF(Program!AZ212&lt;&gt;"","("&amp;Program!AZ212&amp;")","("&amp;Program!AZ$3&amp;")"),"")</f>
        <v/>
      </c>
      <c r="BA211" s="29" t="str">
        <f>IF(BA209&lt;&gt;"",IF(Program!BA212&lt;&gt;"","("&amp;Program!BA212&amp;")","("&amp;Program!BA$3&amp;")"),"")</f>
        <v/>
      </c>
      <c r="BB211" s="29" t="str">
        <f>IF(BB209&lt;&gt;"",IF(Program!BB212&lt;&gt;"","("&amp;Program!BB212&amp;")","("&amp;Program!BB$3&amp;")"),"")</f>
        <v/>
      </c>
      <c r="BC211" s="29" t="str">
        <f>IF(BC209&lt;&gt;"",IF(Program!BC212&lt;&gt;"","("&amp;Program!BC212&amp;")","("&amp;Program!BC$3&amp;")"),"")</f>
        <v/>
      </c>
      <c r="BD211" s="29" t="str">
        <f>IF(BD209&lt;&gt;"",IF(Program!BD212&lt;&gt;"","("&amp;Program!BD212&amp;")","("&amp;Program!BD$3&amp;")"),"")</f>
        <v/>
      </c>
      <c r="BE211" s="29" t="str">
        <f>IF(BE209&lt;&gt;"",IF(Program!BE212&lt;&gt;"","("&amp;Program!BE212&amp;")","("&amp;Program!BE$3&amp;")"),"")</f>
        <v/>
      </c>
      <c r="BG211" t="str">
        <f t="shared" ref="BG211:BG212" si="310">CONCATENATE(AR211,AR213,AS211,AS213,AT211,AT213,AU211,AU213,AV211,AV213,AW211,AW213,AX211,AX213,AY211,AY213,AZ211,AZ213,BA211,BA213,BB211,BB213,BC211,BC213,BD211,BD213,BE211,BE213)</f>
        <v/>
      </c>
    </row>
    <row r="212" spans="1:59">
      <c r="A212" s="394"/>
      <c r="B212" s="5">
        <v>0.875</v>
      </c>
      <c r="C212" s="6" t="str">
        <f t="shared" si="250"/>
        <v/>
      </c>
      <c r="D212" s="9" t="str">
        <f>IF(IFERROR(SEARCH(Kişisel!$A$1,Program!D214),FALSE),D$2&amp;"-"&amp;Program!D213&amp;"/ ","")</f>
        <v/>
      </c>
      <c r="E212" s="9" t="str">
        <f>IF(IFERROR(SEARCH(Kişisel!$A$1,Program!E214),FALSE),E$2&amp;"-"&amp;Program!E213&amp;"/ ","")</f>
        <v/>
      </c>
      <c r="F212" s="9" t="str">
        <f>IF(IFERROR(SEARCH(Kişisel!$A$1,Program!F214),FALSE),F$2&amp;"-"&amp;Program!F213&amp;"/ ","")</f>
        <v/>
      </c>
      <c r="G212" s="9" t="str">
        <f>IF(IFERROR(SEARCH(Kişisel!$A$1,Program!G214),FALSE),G$2&amp;"-"&amp;Program!G213&amp;"/ ","")</f>
        <v/>
      </c>
      <c r="H212" s="9" t="str">
        <f>IF(IFERROR(SEARCH(Kişisel!$A$1,Program!H214),FALSE),H$2&amp;"-"&amp;Program!H213&amp;"/ ","")</f>
        <v/>
      </c>
      <c r="I212" s="9" t="str">
        <f>IF(IFERROR(SEARCH(Kişisel!$A$1,Program!I214),FALSE),I$2&amp;"-"&amp;Program!I213&amp;"/ ","")</f>
        <v/>
      </c>
      <c r="J212" s="9" t="str">
        <f>IF(IFERROR(SEARCH(Kişisel!$A$1,Program!J214),FALSE),J$2&amp;"-"&amp;Program!J213&amp;"/ ","")</f>
        <v/>
      </c>
      <c r="K212" s="9" t="str">
        <f>IF(IFERROR(SEARCH(Kişisel!$A$1,Program!K214),FALSE),K$2&amp;"-"&amp;Program!K213&amp;"/ ","")</f>
        <v/>
      </c>
      <c r="L212" s="9" t="str">
        <f>IF(IFERROR(SEARCH(Kişisel!$A$1,Program!L214),FALSE),L$2&amp;"-"&amp;Program!L213&amp;"/ ","")</f>
        <v/>
      </c>
      <c r="M212" s="9" t="str">
        <f>IF(IFERROR(SEARCH(Kişisel!$A$1,Program!M214),FALSE),M$2&amp;"-"&amp;Program!M213&amp;"/ ","")</f>
        <v/>
      </c>
      <c r="N212" s="9" t="str">
        <f>IF(IFERROR(SEARCH(Kişisel!$A$1,Program!N214),FALSE),N$2&amp;"-"&amp;Program!N213&amp;"/ ","")</f>
        <v/>
      </c>
      <c r="O212" s="9" t="str">
        <f>IF(IFERROR(SEARCH(Kişisel!$A$1,Program!O214),FALSE),O$2&amp;"-"&amp;Program!O213&amp;"/ ","")</f>
        <v/>
      </c>
      <c r="P212" s="9" t="str">
        <f>IF(IFERROR(SEARCH(Kişisel!$A$1,Program!P214),FALSE),P$2&amp;"-"&amp;Program!P213&amp;"/ ","")</f>
        <v/>
      </c>
      <c r="Q212" s="9" t="str">
        <f>IF(IFERROR(SEARCH(Kişisel!$A$1,Program!Q214),FALSE),Q$2&amp;"-"&amp;Program!Q213&amp;"/ ","")</f>
        <v/>
      </c>
      <c r="R212" s="9" t="str">
        <f>IF(IFERROR(SEARCH(Kişisel!$A$1,Program!R214),FALSE),R$2&amp;"-"&amp;Program!R213&amp;"/ ","")</f>
        <v/>
      </c>
      <c r="S212" s="9" t="str">
        <f>IF(IFERROR(SEARCH(Kişisel!$A$1,Program!S214),FALSE),S$2&amp;"-"&amp;Program!S213&amp;"/ ","")</f>
        <v/>
      </c>
      <c r="T212" s="9" t="str">
        <f>IF(IFERROR(SEARCH(Kişisel!$A$1,Program!T214),FALSE),T$2&amp;"-"&amp;Program!T213&amp;"/ ","")</f>
        <v/>
      </c>
      <c r="U212" s="9" t="str">
        <f>IF(IFERROR(SEARCH(Kişisel!$A$1,Program!U214),FALSE),U$2&amp;"-"&amp;Program!U213&amp;"/ ","")</f>
        <v/>
      </c>
      <c r="V212" s="9" t="str">
        <f>IF(IFERROR(SEARCH(Kişisel!$A$1,Program!V214),FALSE),V$2&amp;"-"&amp;Program!V213&amp;"/ ","")</f>
        <v/>
      </c>
      <c r="W212" s="9" t="str">
        <f>IF(IFERROR(SEARCH(Kişisel!$A$1,Program!W214),FALSE),W$2&amp;"-"&amp;Program!W213&amp;"/ ","")</f>
        <v/>
      </c>
      <c r="X212" s="9" t="str">
        <f>IF(IFERROR(SEARCH(Kişisel!$A$1,Program!X214),FALSE),X$2&amp;"-"&amp;Program!X213&amp;"/ ","")</f>
        <v/>
      </c>
      <c r="Y212" s="9" t="str">
        <f>IF(IFERROR(SEARCH(Kişisel!$A$1,Program!Y214),FALSE),Y$2&amp;"-"&amp;Program!Y213&amp;"/ ","")</f>
        <v/>
      </c>
      <c r="Z212" s="9" t="str">
        <f>IF(IFERROR(SEARCH(Kişisel!$A$1,Program!Z214),FALSE),Z$2&amp;"-"&amp;Program!Z213&amp;"/ ","")</f>
        <v/>
      </c>
      <c r="AA212" s="9" t="str">
        <f>IF(IFERROR(SEARCH(Kişisel!$A$1,Program!AA214),FALSE),AA$2&amp;"-"&amp;Program!AA213&amp;"/ ","")</f>
        <v/>
      </c>
      <c r="AB212" s="9" t="str">
        <f>IF(IFERROR(SEARCH(Kişisel!$A$1,Program!AB214),FALSE),AB$2&amp;"-"&amp;Program!AB213&amp;"/ ","")</f>
        <v/>
      </c>
      <c r="AC212" s="9" t="str">
        <f>IF(IFERROR(SEARCH(Kişisel!$A$1,Program!AC214),FALSE),AC$2&amp;"-"&amp;Program!AC213&amp;"/ ","")</f>
        <v/>
      </c>
      <c r="AD212" s="9" t="str">
        <f>IF(IFERROR(SEARCH(Kişisel!$A$1,Program!AD214),FALSE),AD$2&amp;"-"&amp;Program!AD213&amp;"/ ","")</f>
        <v/>
      </c>
      <c r="AE212" s="9" t="str">
        <f>IF(IFERROR(SEARCH(Kişisel!$A$1,Program!AE214),FALSE),AE$2&amp;"-"&amp;Program!AE213&amp;"/ ","")</f>
        <v/>
      </c>
      <c r="AF212" s="9" t="str">
        <f>IF(IFERROR(SEARCH(Kişisel!$A$1,Program!AF214),FALSE),AF$2&amp;"-"&amp;Program!AF213&amp;"/ ","")</f>
        <v/>
      </c>
      <c r="AG212" s="9" t="str">
        <f>IF(IFERROR(SEARCH(Kişisel!$A$1,Program!AG214),FALSE),AG$2&amp;"-"&amp;Program!AG213&amp;"/ ","")</f>
        <v/>
      </c>
      <c r="AH212" s="9" t="str">
        <f>IF(IFERROR(SEARCH(Kişisel!$A$1,Program!AH214),FALSE),AH$2&amp;"-"&amp;Program!AH213&amp;"/ ","")</f>
        <v/>
      </c>
      <c r="AI212" s="9" t="str">
        <f>IF(IFERROR(SEARCH(Kişisel!$A$1,Program!AI214),FALSE),AI$2&amp;"-"&amp;Program!AI213&amp;"/ ","")</f>
        <v/>
      </c>
      <c r="AJ212" s="9" t="str">
        <f>IF(IFERROR(SEARCH(Kişisel!$A$1,Program!AJ214),FALSE),AJ$2&amp;"-"&amp;Program!AJ213&amp;"/ ","")</f>
        <v/>
      </c>
      <c r="AK212" s="9" t="str">
        <f>IF(IFERROR(SEARCH(Kişisel!$A$1,Program!AK214),FALSE),AK$2&amp;"-"&amp;Program!AK213&amp;"/ ","")</f>
        <v/>
      </c>
      <c r="AL212" s="9" t="str">
        <f>IF(IFERROR(SEARCH(Kişisel!$A$1,Program!AL214),FALSE),AL$2&amp;"-"&amp;Program!AL213&amp;"/ ","")</f>
        <v/>
      </c>
      <c r="AM212" s="9" t="str">
        <f>IF(IFERROR(SEARCH(Kişisel!$A$1,Program!AM214),FALSE),AM$2&amp;"-"&amp;Program!AM213&amp;"/ ","")</f>
        <v/>
      </c>
      <c r="AN212" s="9" t="str">
        <f>IF(IFERROR(SEARCH(Kişisel!$A$1,Program!AN214),FALSE),AN$2&amp;"-"&amp;Program!AN213&amp;"/ ","")</f>
        <v/>
      </c>
      <c r="AO212" s="9" t="str">
        <f>IF(IFERROR(SEARCH(Kişisel!$A$1,Program!AO214),FALSE),AO$2&amp;"-"&amp;Program!AO213&amp;"/ ","")</f>
        <v/>
      </c>
      <c r="AP212" s="9" t="str">
        <f>IF(IFERROR(SEARCH(Kişisel!$A$1,Program!AP214),FALSE),AP$2&amp;"-"&amp;Program!AP213&amp;"/ ","")</f>
        <v/>
      </c>
      <c r="AQ212" s="9" t="str">
        <f>IF(IFERROR(SEARCH(Kişisel!$A$1,Program!AQ214),FALSE),AQ$2&amp;"-"&amp;Program!AQ213&amp;"/ ","")</f>
        <v/>
      </c>
      <c r="AR212" s="9" t="str">
        <f>IF(IFERROR(SEARCH(Kişisel!$A$1,Program!AR214),FALSE),AR$2&amp;"-"&amp;Program!AR213&amp;"/ ","")</f>
        <v/>
      </c>
      <c r="AS212" s="9" t="str">
        <f>IF(IFERROR(SEARCH(Kişisel!$A$1,Program!AS214),FALSE),AS$2&amp;"-"&amp;Program!AS213&amp;"/ ","")</f>
        <v/>
      </c>
      <c r="AT212" s="9" t="str">
        <f>IF(IFERROR(SEARCH(Kişisel!$A$1,Program!AT214),FALSE),AT$2&amp;"-"&amp;Program!AT213&amp;"/ ","")</f>
        <v/>
      </c>
      <c r="AU212" s="9" t="str">
        <f>IF(IFERROR(SEARCH(Kişisel!$A$1,Program!AU214),FALSE),AU$2&amp;"-"&amp;Program!AU213&amp;"/ ","")</f>
        <v/>
      </c>
      <c r="AV212" s="9" t="str">
        <f>IF(IFERROR(SEARCH(Kişisel!$A$1,Program!AV214),FALSE),AV$2&amp;"-"&amp;Program!AV213&amp;"/ ","")</f>
        <v/>
      </c>
      <c r="AW212" s="9" t="str">
        <f>IF(IFERROR(SEARCH(Kişisel!$A$1,Program!AW214),FALSE),AW$2&amp;"-"&amp;Program!AW213&amp;"/ ","")</f>
        <v/>
      </c>
      <c r="AX212" s="9" t="str">
        <f>IF(IFERROR(SEARCH(Kişisel!$A$1,Program!AX214),FALSE),AX$2&amp;"-"&amp;Program!AX213&amp;"/ ","")</f>
        <v/>
      </c>
      <c r="AY212" s="9" t="str">
        <f>IF(IFERROR(SEARCH(Kişisel!$A$1,Program!AY214),FALSE),AY$2&amp;"-"&amp;Program!AY213&amp;"/ ","")</f>
        <v/>
      </c>
      <c r="AZ212" s="9" t="str">
        <f>IF(IFERROR(SEARCH(Kişisel!$A$1,Program!AZ214),FALSE),AZ$2&amp;"-"&amp;Program!AZ213&amp;"/ ","")</f>
        <v/>
      </c>
      <c r="BA212" s="9" t="str">
        <f>IF(IFERROR(SEARCH(Kişisel!$A$1,Program!BA214),FALSE),BA$2&amp;"-"&amp;Program!BA213&amp;"/ ","")</f>
        <v/>
      </c>
      <c r="BB212" s="9" t="str">
        <f>IF(IFERROR(SEARCH(Kişisel!$A$1,Program!BB214),FALSE),BB$2&amp;"-"&amp;Program!BB213&amp;"/ ","")</f>
        <v/>
      </c>
      <c r="BC212" s="9" t="str">
        <f>IF(IFERROR(SEARCH(Kişisel!$A$1,Program!BC214),FALSE),BC$2&amp;"-"&amp;Program!BC213&amp;"/ ","")</f>
        <v/>
      </c>
      <c r="BD212" s="9" t="str">
        <f>IF(IFERROR(SEARCH(Kişisel!$A$1,Program!BD214),FALSE),BD$2&amp;"-"&amp;Program!BD213&amp;"/ ","")</f>
        <v/>
      </c>
      <c r="BE212" s="9" t="str">
        <f>IF(IFERROR(SEARCH(Kişisel!$A$1,Program!BE214),FALSE),BE$2&amp;"-"&amp;Program!BE213&amp;"/ ","")</f>
        <v/>
      </c>
      <c r="BF212" t="str">
        <f t="shared" ref="BF212" si="311">CONCATENATE(D212,D214,E212,E214,F212,F214,G212,G214,H212,H214,I212,I214,J212,J214,K212,K214,L212,L214,M212,M214,N212,N214,O212,O214,P212,P214,Q212,Q214,R212,R214,S212,S214,T212,T214,U212,U214,V212,V214,W212,W214,X212,X214,Y212,Y214,Z212,Z214,AA212,AA214,AB212,AB214,AC212,AC214,AD212,AD214,AE212,AE214,AF212,AF214,AG212,AG214,AH212,AH214,AI212,AI214,AJ212,AJ214,AK212,AK214,AL212,AL214,AM212,AM214,AN212,AN214,AO212,AO214,AP212,AP214,AQ212,AQ214)</f>
        <v/>
      </c>
      <c r="BG212" t="str">
        <f t="shared" si="310"/>
        <v/>
      </c>
    </row>
    <row r="213" spans="1:59">
      <c r="A213" s="394"/>
      <c r="B213" s="5"/>
      <c r="C213" s="6" t="str">
        <f t="shared" si="250"/>
        <v/>
      </c>
      <c r="D213" t="str">
        <f>IF(AND(Program!D213&lt;&gt;"",OR(Kişisel!$C$1=Program!D215,AND(Program!D215="",Program!D$3=Kişisel!$C$1))),CONCATENATE(D$2,"-",Program!D213," "),"")</f>
        <v/>
      </c>
      <c r="E213" t="str">
        <f>IF(AND(Program!E213&lt;&gt;"",OR(Kişisel!$C$1=Program!E215,AND(Program!E215="",Program!E$3=Kişisel!$C$1))),CONCATENATE(E$2,"-",Program!E213," "),"")</f>
        <v/>
      </c>
      <c r="F213" t="str">
        <f>IF(AND(Program!F213&lt;&gt;"",OR(Kişisel!$C$1=Program!F215,AND(Program!F215="",Program!F$3=Kişisel!$C$1))),CONCATENATE(F$2,"-",Program!F213," "),"")</f>
        <v/>
      </c>
      <c r="G213" t="str">
        <f>IF(AND(Program!G213&lt;&gt;"",OR(Kişisel!$C$1=Program!G215,AND(Program!G215="",Program!G$3=Kişisel!$C$1))),CONCATENATE(G$2,"-",Program!G213," "),"")</f>
        <v/>
      </c>
      <c r="H213" t="str">
        <f>IF(AND(Program!H213&lt;&gt;"",OR(Kişisel!$C$1=Program!H215,AND(Program!H215="",Program!H$3=Kişisel!$C$1))),CONCATENATE(H$2,"-",Program!H213," "),"")</f>
        <v/>
      </c>
      <c r="I213" t="str">
        <f>IF(AND(Program!I213&lt;&gt;"",OR(Kişisel!$C$1=Program!I215,AND(Program!I215="",Program!I$3=Kişisel!$C$1))),CONCATENATE(I$2,"-",Program!I213," "),"")</f>
        <v/>
      </c>
      <c r="J213" t="str">
        <f>IF(AND(Program!J213&lt;&gt;"",OR(Kişisel!$C$1=Program!J215,AND(Program!J215="",Program!J$3=Kişisel!$C$1))),CONCATENATE(J$2,"-",Program!J213," "),"")</f>
        <v/>
      </c>
      <c r="K213" t="str">
        <f>IF(AND(Program!K213&lt;&gt;"",OR(Kişisel!$C$1=Program!K215,AND(Program!K215="",Program!K$3=Kişisel!$C$1))),CONCATENATE(K$2,"-",Program!K213," "),"")</f>
        <v/>
      </c>
      <c r="L213" t="str">
        <f>IF(AND(Program!L213&lt;&gt;"",OR(Kişisel!$C$1=Program!L215,AND(Program!L215="",Program!L$3=Kişisel!$C$1))),CONCATENATE(L$2,"-",Program!L213," "),"")</f>
        <v/>
      </c>
      <c r="M213" t="str">
        <f>IF(AND(Program!M213&lt;&gt;"",OR(Kişisel!$C$1=Program!M215,AND(Program!M215="",Program!M$3=Kişisel!$C$1))),CONCATENATE(M$2,"-",Program!M213," "),"")</f>
        <v/>
      </c>
      <c r="N213" t="str">
        <f>IF(AND(Program!N213&lt;&gt;"",OR(Kişisel!$C$1=Program!N215,AND(Program!N215="",Program!N$3=Kişisel!$C$1))),CONCATENATE(N$2,"-",Program!N213," "),"")</f>
        <v/>
      </c>
      <c r="O213" t="str">
        <f>IF(AND(Program!O213&lt;&gt;"",OR(Kişisel!$C$1=Program!O215,AND(Program!O215="",Program!O$3=Kişisel!$C$1))),CONCATENATE(O$2,"-",Program!O213," "),"")</f>
        <v/>
      </c>
      <c r="P213" t="str">
        <f>IF(AND(Program!P213&lt;&gt;"",OR(Kişisel!$C$1=Program!P215,AND(Program!P215="",Program!P$3=Kişisel!$C$1))),CONCATENATE(P$2,"-",Program!P213," "),"")</f>
        <v/>
      </c>
      <c r="Q213" t="str">
        <f>IF(AND(Program!Q213&lt;&gt;"",OR(Kişisel!$C$1=Program!Q215,AND(Program!Q215="",Program!Q$3=Kişisel!$C$1))),CONCATENATE(Q$2,"-",Program!Q213," "),"")</f>
        <v/>
      </c>
      <c r="R213" t="str">
        <f>IF(AND(Program!R213&lt;&gt;"",OR(Kişisel!$C$1=Program!R215,AND(Program!R215="",Program!R$3=Kişisel!$C$1))),CONCATENATE(R$2,"-",Program!R213," "),"")</f>
        <v/>
      </c>
      <c r="S213" t="str">
        <f>IF(AND(Program!S213&lt;&gt;"",OR(Kişisel!$C$1=Program!S215,AND(Program!S215="",Program!S$3=Kişisel!$C$1))),CONCATENATE(S$2,"-",Program!S213," "),"")</f>
        <v/>
      </c>
      <c r="T213" t="str">
        <f>IF(AND(Program!T213&lt;&gt;"",OR(Kişisel!$C$1=Program!T215,AND(Program!T215="",Program!T$3=Kişisel!$C$1))),CONCATENATE(T$2,"-",Program!T213," "),"")</f>
        <v/>
      </c>
      <c r="U213" t="str">
        <f>IF(AND(Program!U213&lt;&gt;"",OR(Kişisel!$C$1=Program!U215,AND(Program!U215="",Program!U$3=Kişisel!$C$1))),CONCATENATE(U$2,"-",Program!U213," "),"")</f>
        <v/>
      </c>
      <c r="V213" t="str">
        <f>IF(AND(Program!V213&lt;&gt;"",OR(Kişisel!$C$1=Program!V215,AND(Program!V215="",Program!V$3=Kişisel!$C$1))),CONCATENATE(V$2,"-",Program!V213," "),"")</f>
        <v/>
      </c>
      <c r="W213" t="str">
        <f>IF(AND(Program!W213&lt;&gt;"",OR(Kişisel!$C$1=Program!W215,AND(Program!W215="",Program!W$3=Kişisel!$C$1))),CONCATENATE(W$2,"-",Program!W213," "),"")</f>
        <v/>
      </c>
      <c r="X213" t="str">
        <f>IF(AND(Program!X213&lt;&gt;"",OR(Kişisel!$C$1=Program!X215,AND(Program!X215="",Program!X$3=Kişisel!$C$1))),CONCATENATE(X$2,"-",Program!X213," "),"")</f>
        <v/>
      </c>
      <c r="Y213" t="str">
        <f>IF(AND(Program!Y213&lt;&gt;"",OR(Kişisel!$C$1=Program!Y215,AND(Program!Y215="",Program!Y$3=Kişisel!$C$1))),CONCATENATE(Y$2,"-",Program!Y213," "),"")</f>
        <v/>
      </c>
      <c r="Z213" t="str">
        <f>IF(AND(Program!Z213&lt;&gt;"",OR(Kişisel!$C$1=Program!Z215,AND(Program!Z215="",Program!Z$3=Kişisel!$C$1))),CONCATENATE(Z$2,"-",Program!Z213," "),"")</f>
        <v/>
      </c>
      <c r="AA213" t="str">
        <f>IF(AND(Program!AA213&lt;&gt;"",OR(Kişisel!$C$1=Program!AA215,AND(Program!AA215="",Program!AA$3=Kişisel!$C$1))),CONCATENATE(AA$2,"-",Program!AA213," "),"")</f>
        <v/>
      </c>
      <c r="AB213" t="str">
        <f>IF(AND(Program!AB213&lt;&gt;"",OR(Kişisel!$C$1=Program!AB215,AND(Program!AB215="",Program!AB$3=Kişisel!$C$1))),CONCATENATE(AB$2,"-",Program!AB213," "),"")</f>
        <v/>
      </c>
      <c r="AC213" t="str">
        <f>IF(AND(Program!AC213&lt;&gt;"",OR(Kişisel!$C$1=Program!AC215,AND(Program!AC215="",Program!AC$3=Kişisel!$C$1))),CONCATENATE(AC$2,"-",Program!AC213," "),"")</f>
        <v/>
      </c>
      <c r="AD213" t="str">
        <f>IF(AND(Program!AD213&lt;&gt;"",OR(Kişisel!$C$1=Program!AD215,AND(Program!AD215="",Program!AD$3=Kişisel!$C$1))),CONCATENATE(AD$2,"-",Program!AD213," "),"")</f>
        <v/>
      </c>
      <c r="AE213" t="str">
        <f>IF(AND(Program!AE213&lt;&gt;"",OR(Kişisel!$C$1=Program!AE215,AND(Program!AE215="",Program!AE$3=Kişisel!$C$1))),CONCATENATE(AE$2,"-",Program!AE213," "),"")</f>
        <v/>
      </c>
      <c r="AF213" t="str">
        <f>IF(AND(Program!AF213&lt;&gt;"",OR(Kişisel!$C$1=Program!AF215,AND(Program!AF215="",Program!AF$3=Kişisel!$C$1))),CONCATENATE(AF$2,"-",Program!AF213," "),"")</f>
        <v/>
      </c>
      <c r="AG213" t="str">
        <f>IF(AND(Program!AG213&lt;&gt;"",OR(Kişisel!$C$1=Program!AG215,AND(Program!AG215="",Program!AG$3=Kişisel!$C$1))),CONCATENATE(AG$2,"-",Program!AG213," "),"")</f>
        <v/>
      </c>
      <c r="AH213" t="str">
        <f>IF(AND(Program!AH213&lt;&gt;"",OR(Kişisel!$C$1=Program!AH215,AND(Program!AH215="",Program!AH$3=Kişisel!$C$1))),CONCATENATE(AH$2,"-",Program!AH213," "),"")</f>
        <v/>
      </c>
      <c r="AI213" t="str">
        <f>IF(AND(Program!AI213&lt;&gt;"",OR(Kişisel!$C$1=Program!AI215,AND(Program!AI215="",Program!AI$3=Kişisel!$C$1))),CONCATENATE(AI$2,"-",Program!AI213," "),"")</f>
        <v/>
      </c>
      <c r="AJ213" t="str">
        <f>IF(AND(Program!AJ213&lt;&gt;"",OR(Kişisel!$C$1=Program!AJ215,AND(Program!AJ215="",Program!AJ$3=Kişisel!$C$1))),CONCATENATE(AJ$2,"-",Program!AJ213," "),"")</f>
        <v/>
      </c>
      <c r="AK213" t="str">
        <f>IF(AND(Program!AK213&lt;&gt;"",OR(Kişisel!$C$1=Program!AK215,AND(Program!AK215="",Program!AK$3=Kişisel!$C$1))),CONCATENATE(AK$2,"-",Program!AK213," "),"")</f>
        <v/>
      </c>
      <c r="AL213" t="str">
        <f>IF(AND(Program!AL213&lt;&gt;"",OR(Kişisel!$C$1=Program!AL215,AND(Program!AL215="",Program!AL$3=Kişisel!$C$1))),CONCATENATE(AL$2,"-",Program!AL213," "),"")</f>
        <v/>
      </c>
      <c r="AM213" t="str">
        <f>IF(AND(Program!AM213&lt;&gt;"",OR(Kişisel!$C$1=Program!AM215,AND(Program!AM215="",Program!AM$3=Kişisel!$C$1))),CONCATENATE(AM$2,"-",Program!AM213," "),"")</f>
        <v/>
      </c>
      <c r="AN213" t="str">
        <f>IF(AND(Program!AN213&lt;&gt;"",OR(Kişisel!$C$1=Program!AN215,AND(Program!AN215="",Program!AN$3=Kişisel!$C$1))),CONCATENATE(AN$2,"-",Program!AN213," "),"")</f>
        <v/>
      </c>
      <c r="AO213" t="str">
        <f>IF(AND(Program!AO213&lt;&gt;"",OR(Kişisel!$C$1=Program!AO215,AND(Program!AO215="",Program!AO$3=Kişisel!$C$1))),CONCATENATE(AO$2,"-",Program!AO213," "),"")</f>
        <v/>
      </c>
      <c r="AP213" t="str">
        <f>IF(AND(Program!AP213&lt;&gt;"",OR(Kişisel!$C$1=Program!AP215,AND(Program!AP215="",Program!AP$3=Kişisel!$C$1))),CONCATENATE(AP$2,"-",Program!AP213," "),"")</f>
        <v/>
      </c>
      <c r="AQ213" t="str">
        <f>IF(AND(Program!AQ213&lt;&gt;"",OR(Kişisel!$C$1=Program!AQ215,AND(Program!AQ215="",Program!AQ$3=Kişisel!$C$1))),CONCATENATE(AQ$2,"-",Program!AQ213," "),"")</f>
        <v/>
      </c>
      <c r="AR213" t="str">
        <f>IF(AND(Program!AR213&lt;&gt;"",OR(Kişisel!$C$1=Program!AR215,AND(Program!AR215="",Program!AR$3=Kişisel!$C$1))),CONCATENATE(AR$2,"-",Program!AR213," "),"")</f>
        <v/>
      </c>
      <c r="AS213" t="str">
        <f>IF(AND(Program!AS213&lt;&gt;"",OR(Kişisel!$C$1=Program!AS215,AND(Program!AS215="",Program!AS$3=Kişisel!$C$1))),CONCATENATE(AS$2,"-",Program!AS213," "),"")</f>
        <v/>
      </c>
      <c r="AT213" t="str">
        <f>IF(AND(Program!AT213&lt;&gt;"",OR(Kişisel!$C$1=Program!AT215,AND(Program!AT215="",Program!AT$3=Kişisel!$C$1))),CONCATENATE(AT$2,"-",Program!AT213," "),"")</f>
        <v/>
      </c>
      <c r="AU213" t="str">
        <f>IF(AND(Program!AU213&lt;&gt;"",OR(Kişisel!$C$1=Program!AU215,AND(Program!AU215="",Program!AU$3=Kişisel!$C$1))),CONCATENATE(AU$2,"-",Program!AU213," "),"")</f>
        <v/>
      </c>
      <c r="AV213" t="str">
        <f>IF(AND(Program!AV213&lt;&gt;"",OR(Kişisel!$C$1=Program!AV215,AND(Program!AV215="",Program!AV$3=Kişisel!$C$1))),CONCATENATE(AV$2,"-",Program!AV213," "),"")</f>
        <v/>
      </c>
      <c r="AW213" t="str">
        <f>IF(AND(Program!AW213&lt;&gt;"",OR(Kişisel!$C$1=Program!AW215,AND(Program!AW215="",Program!AW$3=Kişisel!$C$1))),CONCATENATE(AW$2,"-",Program!AW213," "),"")</f>
        <v/>
      </c>
      <c r="AX213" t="str">
        <f>IF(AND(Program!AX213&lt;&gt;"",OR(Kişisel!$C$1=Program!AX215,AND(Program!AX215="",Program!AX$3=Kişisel!$C$1))),CONCATENATE(AX$2,"-",Program!AX213," "),"")</f>
        <v/>
      </c>
      <c r="AY213" t="str">
        <f>IF(AND(Program!AY213&lt;&gt;"",OR(Kişisel!$C$1=Program!AY215,AND(Program!AY215="",Program!AY$3=Kişisel!$C$1))),CONCATENATE(AY$2,"-",Program!AY213," "),"")</f>
        <v/>
      </c>
      <c r="AZ213" t="str">
        <f>IF(AND(Program!AZ213&lt;&gt;"",OR(Kişisel!$C$1=Program!AZ215,AND(Program!AZ215="",Program!AZ$3=Kişisel!$C$1))),CONCATENATE(AZ$2,"-",Program!AZ213," "),"")</f>
        <v/>
      </c>
      <c r="BA213" t="str">
        <f>IF(AND(Program!BA213&lt;&gt;"",OR(Kişisel!$C$1=Program!BA215,AND(Program!BA215="",Program!BA$3=Kişisel!$C$1))),CONCATENATE(BA$2,"-",Program!BA213," "),"")</f>
        <v/>
      </c>
      <c r="BB213" t="str">
        <f>IF(AND(Program!BB213&lt;&gt;"",OR(Kişisel!$C$1=Program!BB215,AND(Program!BB215="",Program!BB$3=Kişisel!$C$1))),CONCATENATE(BB$2,"-",Program!BB213," "),"")</f>
        <v/>
      </c>
      <c r="BC213" t="str">
        <f>IF(AND(Program!BC213&lt;&gt;"",OR(Kişisel!$C$1=Program!BC215,AND(Program!BC215="",Program!BC$3=Kişisel!$C$1))),CONCATENATE(BC$2,"-",Program!BC213," "),"")</f>
        <v/>
      </c>
      <c r="BD213" t="str">
        <f>IF(AND(Program!BD213&lt;&gt;"",OR(Kişisel!$C$1=Program!BD215,AND(Program!BD215="",Program!BD$3=Kişisel!$C$1))),CONCATENATE(BD$2,"-",Program!BD213," "),"")</f>
        <v/>
      </c>
      <c r="BE213" t="str">
        <f>IF(AND(Program!BE213&lt;&gt;"",OR(Kişisel!$C$1=Program!BE215,AND(Program!BE215="",Program!BE$3=Kişisel!$C$1))),CONCATENATE(BE$2,"-",Program!BE213," "),"")</f>
        <v/>
      </c>
      <c r="BF213" t="str">
        <f t="shared" ref="BF213" si="312">CONCATENATE(D213,E213,F213,G213,H213,I213,J213,K213,L213,M213,N213,O213,P213,Q213,R213,S213,T213,U213,V213,W213,X213,Y213,Z213,AA213,AB213,AC213,AD213,AE213,AF213,AG213,AH213,AI213,AJ213,AK213,AL213,AM213,AN213,AO213,AP213,AQ213,)</f>
        <v/>
      </c>
      <c r="BG213" t="str">
        <f t="shared" ref="BG213" si="313">CONCATENATE(AR213,AS213,AT213,AU213,AV213,AW213,AX213,AY213,AZ213,BA213,BB213,BC213,BD213,BE213,)</f>
        <v/>
      </c>
    </row>
    <row r="214" spans="1:59">
      <c r="A214" s="394"/>
      <c r="B214" s="5"/>
      <c r="D214" s="29" t="str">
        <f>IF(D212&lt;&gt;"",IF(Program!D215&lt;&gt;"","("&amp;Program!D215&amp;")","("&amp;Program!D$3&amp;")"),"")</f>
        <v/>
      </c>
      <c r="E214" s="29" t="str">
        <f>IF(E212&lt;&gt;"",IF(Program!E215&lt;&gt;"","("&amp;Program!E215&amp;")","("&amp;Program!E$3&amp;")"),"")</f>
        <v/>
      </c>
      <c r="F214" s="29" t="str">
        <f>IF(F212&lt;&gt;"",IF(Program!F215&lt;&gt;"","("&amp;Program!F215&amp;")","("&amp;Program!F$3&amp;")"),"")</f>
        <v/>
      </c>
      <c r="G214" s="29" t="str">
        <f>IF(G212&lt;&gt;"",IF(Program!G215&lt;&gt;"","("&amp;Program!G215&amp;")","("&amp;Program!G$3&amp;")"),"")</f>
        <v/>
      </c>
      <c r="H214" s="29" t="str">
        <f>IF(H212&lt;&gt;"",IF(Program!H215&lt;&gt;"","("&amp;Program!H215&amp;")","("&amp;Program!H$3&amp;")"),"")</f>
        <v/>
      </c>
      <c r="I214" s="29" t="str">
        <f>IF(I212&lt;&gt;"",IF(Program!I215&lt;&gt;"","("&amp;Program!I215&amp;")","("&amp;Program!I$3&amp;")"),"")</f>
        <v/>
      </c>
      <c r="J214" s="29" t="str">
        <f>IF(J212&lt;&gt;"",IF(Program!J215&lt;&gt;"","("&amp;Program!J215&amp;")","("&amp;Program!J$3&amp;")"),"")</f>
        <v/>
      </c>
      <c r="K214" s="29" t="str">
        <f>IF(K212&lt;&gt;"",IF(Program!K215&lt;&gt;"","("&amp;Program!K215&amp;")","("&amp;Program!K$3&amp;")"),"")</f>
        <v/>
      </c>
      <c r="L214" s="29" t="str">
        <f>IF(L212&lt;&gt;"",IF(Program!L215&lt;&gt;"","("&amp;Program!L215&amp;")","("&amp;Program!L$3&amp;")"),"")</f>
        <v/>
      </c>
      <c r="M214" s="29" t="str">
        <f>IF(M212&lt;&gt;"",IF(Program!M215&lt;&gt;"","("&amp;Program!M215&amp;")","("&amp;Program!M$3&amp;")"),"")</f>
        <v/>
      </c>
      <c r="N214" s="29" t="str">
        <f>IF(N212&lt;&gt;"",IF(Program!N215&lt;&gt;"","("&amp;Program!N215&amp;")","("&amp;Program!N$3&amp;")"),"")</f>
        <v/>
      </c>
      <c r="O214" s="29" t="str">
        <f>IF(O212&lt;&gt;"",IF(Program!O215&lt;&gt;"","("&amp;Program!O215&amp;")","("&amp;Program!O$3&amp;")"),"")</f>
        <v/>
      </c>
      <c r="P214" s="29" t="str">
        <f>IF(P212&lt;&gt;"",IF(Program!P215&lt;&gt;"","("&amp;Program!P215&amp;")","("&amp;Program!P$3&amp;")"),"")</f>
        <v/>
      </c>
      <c r="Q214" s="29" t="str">
        <f>IF(Q212&lt;&gt;"",IF(Program!Q215&lt;&gt;"","("&amp;Program!Q215&amp;")","("&amp;Program!Q$3&amp;")"),"")</f>
        <v/>
      </c>
      <c r="R214" s="29" t="str">
        <f>IF(R212&lt;&gt;"",IF(Program!R215&lt;&gt;"","("&amp;Program!R215&amp;")","("&amp;Program!R$3&amp;")"),"")</f>
        <v/>
      </c>
      <c r="S214" s="29" t="str">
        <f>IF(S212&lt;&gt;"",IF(Program!S215&lt;&gt;"","("&amp;Program!S215&amp;")","("&amp;Program!S$3&amp;")"),"")</f>
        <v/>
      </c>
      <c r="T214" s="29" t="str">
        <f>IF(T212&lt;&gt;"",IF(Program!T215&lt;&gt;"","("&amp;Program!T215&amp;")","("&amp;Program!T$3&amp;")"),"")</f>
        <v/>
      </c>
      <c r="U214" s="29" t="str">
        <f>IF(U212&lt;&gt;"",IF(Program!U215&lt;&gt;"","("&amp;Program!U215&amp;")","("&amp;Program!U$3&amp;")"),"")</f>
        <v/>
      </c>
      <c r="V214" s="29" t="str">
        <f>IF(V212&lt;&gt;"",IF(Program!V215&lt;&gt;"","("&amp;Program!V215&amp;")","("&amp;Program!V$3&amp;")"),"")</f>
        <v/>
      </c>
      <c r="W214" s="29" t="str">
        <f>IF(W212&lt;&gt;"",IF(Program!W215&lt;&gt;"","("&amp;Program!W215&amp;")","("&amp;Program!W$3&amp;")"),"")</f>
        <v/>
      </c>
      <c r="X214" s="29" t="str">
        <f>IF(X212&lt;&gt;"",IF(Program!X215&lt;&gt;"","("&amp;Program!X215&amp;")","("&amp;Program!X$3&amp;")"),"")</f>
        <v/>
      </c>
      <c r="Y214" s="29" t="str">
        <f>IF(Y212&lt;&gt;"",IF(Program!Y215&lt;&gt;"","("&amp;Program!Y215&amp;")","("&amp;Program!Y$3&amp;")"),"")</f>
        <v/>
      </c>
      <c r="Z214" s="29" t="str">
        <f>IF(Z212&lt;&gt;"",IF(Program!Z215&lt;&gt;"","("&amp;Program!Z215&amp;")","("&amp;Program!Z$3&amp;")"),"")</f>
        <v/>
      </c>
      <c r="AA214" s="29" t="str">
        <f>IF(AA212&lt;&gt;"",IF(Program!AA215&lt;&gt;"","("&amp;Program!AA215&amp;")","("&amp;Program!AA$3&amp;")"),"")</f>
        <v/>
      </c>
      <c r="AB214" s="29" t="str">
        <f>IF(AB212&lt;&gt;"",IF(Program!AB215&lt;&gt;"","("&amp;Program!AB215&amp;")","("&amp;Program!AB$3&amp;")"),"")</f>
        <v/>
      </c>
      <c r="AC214" s="29" t="str">
        <f>IF(AC212&lt;&gt;"",IF(Program!AC215&lt;&gt;"","("&amp;Program!AC215&amp;")","("&amp;Program!AC$3&amp;")"),"")</f>
        <v/>
      </c>
      <c r="AD214" s="29" t="str">
        <f>IF(AD212&lt;&gt;"",IF(Program!AD215&lt;&gt;"","("&amp;Program!AD215&amp;")","("&amp;Program!AD$3&amp;")"),"")</f>
        <v/>
      </c>
      <c r="AE214" s="29" t="str">
        <f>IF(AE212&lt;&gt;"",IF(Program!AE215&lt;&gt;"","("&amp;Program!AE215&amp;")","("&amp;Program!AE$3&amp;")"),"")</f>
        <v/>
      </c>
      <c r="AF214" s="29" t="str">
        <f>IF(AF212&lt;&gt;"",IF(Program!AF215&lt;&gt;"","("&amp;Program!AF215&amp;")","("&amp;Program!AF$3&amp;")"),"")</f>
        <v/>
      </c>
      <c r="AG214" s="29" t="str">
        <f>IF(AG212&lt;&gt;"",IF(Program!AG215&lt;&gt;"","("&amp;Program!AG215&amp;")","("&amp;Program!AG$3&amp;")"),"")</f>
        <v/>
      </c>
      <c r="AH214" s="29" t="str">
        <f>IF(AH212&lt;&gt;"",IF(Program!AH215&lt;&gt;"","("&amp;Program!AH215&amp;")","("&amp;Program!AH$3&amp;")"),"")</f>
        <v/>
      </c>
      <c r="AI214" s="29" t="str">
        <f>IF(AI212&lt;&gt;"",IF(Program!AI215&lt;&gt;"","("&amp;Program!AI215&amp;")","("&amp;Program!AI$3&amp;")"),"")</f>
        <v/>
      </c>
      <c r="AJ214" s="29" t="str">
        <f>IF(AJ212&lt;&gt;"",IF(Program!AJ215&lt;&gt;"","("&amp;Program!AJ215&amp;")","("&amp;Program!AJ$3&amp;")"),"")</f>
        <v/>
      </c>
      <c r="AK214" s="29" t="str">
        <f>IF(AK212&lt;&gt;"",IF(Program!AK215&lt;&gt;"","("&amp;Program!AK215&amp;")","("&amp;Program!AK$3&amp;")"),"")</f>
        <v/>
      </c>
      <c r="AL214" s="29" t="str">
        <f>IF(AL212&lt;&gt;"",IF(Program!AL215&lt;&gt;"","("&amp;Program!AL215&amp;")","("&amp;Program!AL$3&amp;")"),"")</f>
        <v/>
      </c>
      <c r="AM214" s="29" t="str">
        <f>IF(AM212&lt;&gt;"",IF(Program!AM215&lt;&gt;"","("&amp;Program!AM215&amp;")","("&amp;Program!AM$3&amp;")"),"")</f>
        <v/>
      </c>
      <c r="AN214" s="29" t="str">
        <f>IF(AN212&lt;&gt;"",IF(Program!AN215&lt;&gt;"","("&amp;Program!AN215&amp;")","("&amp;Program!AN$3&amp;")"),"")</f>
        <v/>
      </c>
      <c r="AO214" s="29" t="str">
        <f>IF(AO212&lt;&gt;"",IF(Program!AO215&lt;&gt;"","("&amp;Program!AO215&amp;")","("&amp;Program!AO$3&amp;")"),"")</f>
        <v/>
      </c>
      <c r="AP214" s="29" t="str">
        <f>IF(AP212&lt;&gt;"",IF(Program!AP215&lt;&gt;"","("&amp;Program!AP215&amp;")","("&amp;Program!AP$3&amp;")"),"")</f>
        <v/>
      </c>
      <c r="AQ214" s="29" t="str">
        <f>IF(AQ212&lt;&gt;"",IF(Program!AQ215&lt;&gt;"","("&amp;Program!AQ215&amp;")","("&amp;Program!AQ$3&amp;")"),"")</f>
        <v/>
      </c>
      <c r="AR214" s="29" t="str">
        <f>IF(AR212&lt;&gt;"",IF(Program!AR215&lt;&gt;"","("&amp;Program!AR215&amp;")","("&amp;Program!AR$3&amp;")"),"")</f>
        <v/>
      </c>
      <c r="AS214" s="29" t="str">
        <f>IF(AS212&lt;&gt;"",IF(Program!AS215&lt;&gt;"","("&amp;Program!AS215&amp;")","("&amp;Program!AS$3&amp;")"),"")</f>
        <v/>
      </c>
      <c r="AT214" s="29" t="str">
        <f>IF(AT212&lt;&gt;"",IF(Program!AT215&lt;&gt;"","("&amp;Program!AT215&amp;")","("&amp;Program!AT$3&amp;")"),"")</f>
        <v/>
      </c>
      <c r="AU214" s="29" t="str">
        <f>IF(AU212&lt;&gt;"",IF(Program!AU215&lt;&gt;"","("&amp;Program!AU215&amp;")","("&amp;Program!AU$3&amp;")"),"")</f>
        <v/>
      </c>
      <c r="AV214" s="29" t="str">
        <f>IF(AV212&lt;&gt;"",IF(Program!AV215&lt;&gt;"","("&amp;Program!AV215&amp;")","("&amp;Program!AV$3&amp;")"),"")</f>
        <v/>
      </c>
      <c r="AW214" s="29" t="str">
        <f>IF(AW212&lt;&gt;"",IF(Program!AW215&lt;&gt;"","("&amp;Program!AW215&amp;")","("&amp;Program!AW$3&amp;")"),"")</f>
        <v/>
      </c>
      <c r="AX214" s="29" t="str">
        <f>IF(AX212&lt;&gt;"",IF(Program!AX215&lt;&gt;"","("&amp;Program!AX215&amp;")","("&amp;Program!AX$3&amp;")"),"")</f>
        <v/>
      </c>
      <c r="AY214" s="29" t="str">
        <f>IF(AY212&lt;&gt;"",IF(Program!AY215&lt;&gt;"","("&amp;Program!AY215&amp;")","("&amp;Program!AY$3&amp;")"),"")</f>
        <v/>
      </c>
      <c r="AZ214" s="29" t="str">
        <f>IF(AZ212&lt;&gt;"",IF(Program!AZ215&lt;&gt;"","("&amp;Program!AZ215&amp;")","("&amp;Program!AZ$3&amp;")"),"")</f>
        <v/>
      </c>
      <c r="BA214" s="29" t="str">
        <f>IF(BA212&lt;&gt;"",IF(Program!BA215&lt;&gt;"","("&amp;Program!BA215&amp;")","("&amp;Program!BA$3&amp;")"),"")</f>
        <v/>
      </c>
      <c r="BB214" s="29" t="str">
        <f>IF(BB212&lt;&gt;"",IF(Program!BB215&lt;&gt;"","("&amp;Program!BB215&amp;")","("&amp;Program!BB$3&amp;")"),"")</f>
        <v/>
      </c>
      <c r="BC214" s="29" t="str">
        <f>IF(BC212&lt;&gt;"",IF(Program!BC215&lt;&gt;"","("&amp;Program!BC215&amp;")","("&amp;Program!BC$3&amp;")"),"")</f>
        <v/>
      </c>
      <c r="BD214" s="29" t="str">
        <f>IF(BD212&lt;&gt;"",IF(Program!BD215&lt;&gt;"","("&amp;Program!BD215&amp;")","("&amp;Program!BD$3&amp;")"),"")</f>
        <v/>
      </c>
      <c r="BE214" s="29" t="str">
        <f>IF(BE212&lt;&gt;"",IF(Program!BE215&lt;&gt;"","("&amp;Program!BE215&amp;")","("&amp;Program!BE$3&amp;")"),"")</f>
        <v/>
      </c>
      <c r="BG214" t="str">
        <f t="shared" ref="BG214" si="314">CONCATENATE(AR214,AR216,AS214,AS216,AT214,AT216,AU214,AU216,AV214,AV216,AW214,AW216,AX214,AX216,AY214,AY216,AZ214,AZ216,BA214,BA216,BB214,BB216,BC214,BC216,BD214,BD216,BE214,BE216)</f>
        <v/>
      </c>
    </row>
    <row r="215" spans="1:59">
      <c r="A215" s="394"/>
      <c r="B215" s="5">
        <v>0.91666666666666696</v>
      </c>
      <c r="C215" s="6" t="str">
        <f t="shared" si="255"/>
        <v/>
      </c>
      <c r="D215" s="9" t="str">
        <f>IF(IFERROR(SEARCH(Kişisel!$A$1,Program!D217),FALSE),D$2&amp;"-"&amp;Program!D216&amp;"/ ","")</f>
        <v/>
      </c>
      <c r="E215" s="9" t="str">
        <f>IF(IFERROR(SEARCH(Kişisel!$A$1,Program!E217),FALSE),E$2&amp;"-"&amp;Program!E216&amp;"/ ","")</f>
        <v/>
      </c>
      <c r="F215" s="9" t="str">
        <f>IF(IFERROR(SEARCH(Kişisel!$A$1,Program!F217),FALSE),F$2&amp;"-"&amp;Program!F216&amp;"/ ","")</f>
        <v/>
      </c>
      <c r="G215" s="9" t="str">
        <f>IF(IFERROR(SEARCH(Kişisel!$A$1,Program!G217),FALSE),G$2&amp;"-"&amp;Program!G216&amp;"/ ","")</f>
        <v/>
      </c>
      <c r="H215" s="9" t="str">
        <f>IF(IFERROR(SEARCH(Kişisel!$A$1,Program!H217),FALSE),H$2&amp;"-"&amp;Program!H216&amp;"/ ","")</f>
        <v/>
      </c>
      <c r="I215" s="9" t="str">
        <f>IF(IFERROR(SEARCH(Kişisel!$A$1,Program!I217),FALSE),I$2&amp;"-"&amp;Program!I216&amp;"/ ","")</f>
        <v/>
      </c>
      <c r="J215" s="9" t="str">
        <f>IF(IFERROR(SEARCH(Kişisel!$A$1,Program!J217),FALSE),J$2&amp;"-"&amp;Program!J216&amp;"/ ","")</f>
        <v/>
      </c>
      <c r="K215" s="9" t="str">
        <f>IF(IFERROR(SEARCH(Kişisel!$A$1,Program!K217),FALSE),K$2&amp;"-"&amp;Program!K216&amp;"/ ","")</f>
        <v/>
      </c>
      <c r="L215" s="9" t="str">
        <f>IF(IFERROR(SEARCH(Kişisel!$A$1,Program!L217),FALSE),L$2&amp;"-"&amp;Program!L216&amp;"/ ","")</f>
        <v/>
      </c>
      <c r="M215" s="9" t="str">
        <f>IF(IFERROR(SEARCH(Kişisel!$A$1,Program!M217),FALSE),M$2&amp;"-"&amp;Program!M216&amp;"/ ","")</f>
        <v/>
      </c>
      <c r="N215" s="9" t="str">
        <f>IF(IFERROR(SEARCH(Kişisel!$A$1,Program!N217),FALSE),N$2&amp;"-"&amp;Program!N216&amp;"/ ","")</f>
        <v/>
      </c>
      <c r="O215" s="9" t="str">
        <f>IF(IFERROR(SEARCH(Kişisel!$A$1,Program!O217),FALSE),O$2&amp;"-"&amp;Program!O216&amp;"/ ","")</f>
        <v/>
      </c>
      <c r="P215" s="9" t="str">
        <f>IF(IFERROR(SEARCH(Kişisel!$A$1,Program!P217),FALSE),P$2&amp;"-"&amp;Program!P216&amp;"/ ","")</f>
        <v/>
      </c>
      <c r="Q215" s="9" t="str">
        <f>IF(IFERROR(SEARCH(Kişisel!$A$1,Program!Q217),FALSE),Q$2&amp;"-"&amp;Program!Q216&amp;"/ ","")</f>
        <v/>
      </c>
      <c r="R215" s="9" t="str">
        <f>IF(IFERROR(SEARCH(Kişisel!$A$1,Program!R217),FALSE),R$2&amp;"-"&amp;Program!R216&amp;"/ ","")</f>
        <v/>
      </c>
      <c r="S215" s="9" t="str">
        <f>IF(IFERROR(SEARCH(Kişisel!$A$1,Program!S217),FALSE),S$2&amp;"-"&amp;Program!S216&amp;"/ ","")</f>
        <v/>
      </c>
      <c r="T215" s="9" t="str">
        <f>IF(IFERROR(SEARCH(Kişisel!$A$1,Program!T217),FALSE),T$2&amp;"-"&amp;Program!T216&amp;"/ ","")</f>
        <v/>
      </c>
      <c r="U215" s="9" t="str">
        <f>IF(IFERROR(SEARCH(Kişisel!$A$1,Program!U217),FALSE),U$2&amp;"-"&amp;Program!U216&amp;"/ ","")</f>
        <v/>
      </c>
      <c r="V215" s="9" t="str">
        <f>IF(IFERROR(SEARCH(Kişisel!$A$1,Program!V217),FALSE),V$2&amp;"-"&amp;Program!V216&amp;"/ ","")</f>
        <v/>
      </c>
      <c r="W215" s="9" t="str">
        <f>IF(IFERROR(SEARCH(Kişisel!$A$1,Program!W217),FALSE),W$2&amp;"-"&amp;Program!W216&amp;"/ ","")</f>
        <v/>
      </c>
      <c r="X215" s="9" t="str">
        <f>IF(IFERROR(SEARCH(Kişisel!$A$1,Program!X217),FALSE),X$2&amp;"-"&amp;Program!X216&amp;"/ ","")</f>
        <v/>
      </c>
      <c r="Y215" s="9" t="str">
        <f>IF(IFERROR(SEARCH(Kişisel!$A$1,Program!Y217),FALSE),Y$2&amp;"-"&amp;Program!Y216&amp;"/ ","")</f>
        <v/>
      </c>
      <c r="Z215" s="9" t="str">
        <f>IF(IFERROR(SEARCH(Kişisel!$A$1,Program!Z217),FALSE),Z$2&amp;"-"&amp;Program!Z216&amp;"/ ","")</f>
        <v/>
      </c>
      <c r="AA215" s="9" t="str">
        <f>IF(IFERROR(SEARCH(Kişisel!$A$1,Program!AA217),FALSE),AA$2&amp;"-"&amp;Program!AA216&amp;"/ ","")</f>
        <v/>
      </c>
      <c r="AB215" s="9" t="str">
        <f>IF(IFERROR(SEARCH(Kişisel!$A$1,Program!AB217),FALSE),AB$2&amp;"-"&amp;Program!AB216&amp;"/ ","")</f>
        <v/>
      </c>
      <c r="AC215" s="9" t="str">
        <f>IF(IFERROR(SEARCH(Kişisel!$A$1,Program!AC217),FALSE),AC$2&amp;"-"&amp;Program!AC216&amp;"/ ","")</f>
        <v/>
      </c>
      <c r="AD215" s="9" t="str">
        <f>IF(IFERROR(SEARCH(Kişisel!$A$1,Program!AD217),FALSE),AD$2&amp;"-"&amp;Program!AD216&amp;"/ ","")</f>
        <v/>
      </c>
      <c r="AE215" s="9" t="str">
        <f>IF(IFERROR(SEARCH(Kişisel!$A$1,Program!AE217),FALSE),AE$2&amp;"-"&amp;Program!AE216&amp;"/ ","")</f>
        <v/>
      </c>
      <c r="AF215" s="9" t="str">
        <f>IF(IFERROR(SEARCH(Kişisel!$A$1,Program!AF217),FALSE),AF$2&amp;"-"&amp;Program!AF216&amp;"/ ","")</f>
        <v/>
      </c>
      <c r="AG215" s="9" t="str">
        <f>IF(IFERROR(SEARCH(Kişisel!$A$1,Program!AG217),FALSE),AG$2&amp;"-"&amp;Program!AG216&amp;"/ ","")</f>
        <v/>
      </c>
      <c r="AH215" s="9" t="str">
        <f>IF(IFERROR(SEARCH(Kişisel!$A$1,Program!AH217),FALSE),AH$2&amp;"-"&amp;Program!AH216&amp;"/ ","")</f>
        <v/>
      </c>
      <c r="AI215" s="9" t="str">
        <f>IF(IFERROR(SEARCH(Kişisel!$A$1,Program!AI217),FALSE),AI$2&amp;"-"&amp;Program!AI216&amp;"/ ","")</f>
        <v/>
      </c>
      <c r="AJ215" s="9" t="str">
        <f>IF(IFERROR(SEARCH(Kişisel!$A$1,Program!AJ217),FALSE),AJ$2&amp;"-"&amp;Program!AJ216&amp;"/ ","")</f>
        <v/>
      </c>
      <c r="AK215" s="9" t="str">
        <f>IF(IFERROR(SEARCH(Kişisel!$A$1,Program!AK217),FALSE),AK$2&amp;"-"&amp;Program!AK216&amp;"/ ","")</f>
        <v/>
      </c>
      <c r="AL215" s="9" t="str">
        <f>IF(IFERROR(SEARCH(Kişisel!$A$1,Program!AL217),FALSE),AL$2&amp;"-"&amp;Program!AL216&amp;"/ ","")</f>
        <v/>
      </c>
      <c r="AM215" s="9" t="str">
        <f>IF(IFERROR(SEARCH(Kişisel!$A$1,Program!AM217),FALSE),AM$2&amp;"-"&amp;Program!AM216&amp;"/ ","")</f>
        <v/>
      </c>
      <c r="AN215" s="9" t="str">
        <f>IF(IFERROR(SEARCH(Kişisel!$A$1,Program!AN217),FALSE),AN$2&amp;"-"&amp;Program!AN216&amp;"/ ","")</f>
        <v/>
      </c>
      <c r="AO215" s="9" t="str">
        <f>IF(IFERROR(SEARCH(Kişisel!$A$1,Program!AO217),FALSE),AO$2&amp;"-"&amp;Program!AO216&amp;"/ ","")</f>
        <v/>
      </c>
      <c r="AP215" s="9" t="str">
        <f>IF(IFERROR(SEARCH(Kişisel!$A$1,Program!AP217),FALSE),AP$2&amp;"-"&amp;Program!AP216&amp;"/ ","")</f>
        <v/>
      </c>
      <c r="AQ215" s="9" t="str">
        <f>IF(IFERROR(SEARCH(Kişisel!$A$1,Program!AQ217),FALSE),AQ$2&amp;"-"&amp;Program!AQ216&amp;"/ ","")</f>
        <v/>
      </c>
      <c r="AR215" s="9" t="str">
        <f>IF(IFERROR(SEARCH(Kişisel!$A$1,Program!AR217),FALSE),AR$2&amp;"-"&amp;Program!AR216&amp;"/ ","")</f>
        <v/>
      </c>
      <c r="AS215" s="9" t="str">
        <f>IF(IFERROR(SEARCH(Kişisel!$A$1,Program!AS217),FALSE),AS$2&amp;"-"&amp;Program!AS216&amp;"/ ","")</f>
        <v/>
      </c>
      <c r="AT215" s="9" t="str">
        <f>IF(IFERROR(SEARCH(Kişisel!$A$1,Program!AT217),FALSE),AT$2&amp;"-"&amp;Program!AT216&amp;"/ ","")</f>
        <v/>
      </c>
      <c r="AU215" s="9" t="str">
        <f>IF(IFERROR(SEARCH(Kişisel!$A$1,Program!AU217),FALSE),AU$2&amp;"-"&amp;Program!AU216&amp;"/ ","")</f>
        <v/>
      </c>
      <c r="AV215" s="9" t="str">
        <f>IF(IFERROR(SEARCH(Kişisel!$A$1,Program!AV217),FALSE),AV$2&amp;"-"&amp;Program!AV216&amp;"/ ","")</f>
        <v/>
      </c>
      <c r="AW215" s="9" t="str">
        <f>IF(IFERROR(SEARCH(Kişisel!$A$1,Program!AW217),FALSE),AW$2&amp;"-"&amp;Program!AW216&amp;"/ ","")</f>
        <v/>
      </c>
      <c r="AX215" s="9" t="str">
        <f>IF(IFERROR(SEARCH(Kişisel!$A$1,Program!AX217),FALSE),AX$2&amp;"-"&amp;Program!AX216&amp;"/ ","")</f>
        <v/>
      </c>
      <c r="AY215" s="9" t="str">
        <f>IF(IFERROR(SEARCH(Kişisel!$A$1,Program!AY217),FALSE),AY$2&amp;"-"&amp;Program!AY216&amp;"/ ","")</f>
        <v/>
      </c>
      <c r="AZ215" s="9" t="str">
        <f>IF(IFERROR(SEARCH(Kişisel!$A$1,Program!AZ217),FALSE),AZ$2&amp;"-"&amp;Program!AZ216&amp;"/ ","")</f>
        <v/>
      </c>
      <c r="BA215" s="9" t="str">
        <f>IF(IFERROR(SEARCH(Kişisel!$A$1,Program!BA217),FALSE),BA$2&amp;"-"&amp;Program!BA216&amp;"/ ","")</f>
        <v/>
      </c>
      <c r="BB215" s="9" t="str">
        <f>IF(IFERROR(SEARCH(Kişisel!$A$1,Program!BB217),FALSE),BB$2&amp;"-"&amp;Program!BB216&amp;"/ ","")</f>
        <v/>
      </c>
      <c r="BC215" s="9" t="str">
        <f>IF(IFERROR(SEARCH(Kişisel!$A$1,Program!BC217),FALSE),BC$2&amp;"-"&amp;Program!BC216&amp;"/ ","")</f>
        <v/>
      </c>
      <c r="BD215" s="9" t="str">
        <f>IF(IFERROR(SEARCH(Kişisel!$A$1,Program!BD217),FALSE),BD$2&amp;"-"&amp;Program!BD216&amp;"/ ","")</f>
        <v/>
      </c>
      <c r="BE215" s="9" t="str">
        <f>IF(IFERROR(SEARCH(Kişisel!$A$1,Program!BE217),FALSE),BE$2&amp;"-"&amp;Program!BE216&amp;"/ ","")</f>
        <v/>
      </c>
      <c r="BF215" t="str">
        <f t="shared" ref="BF215" si="315">CONCATENATE(D215,E215,F215,G215,H215,I215,J215,K215,L215,M215,N215,O215,P215,Q215,R215,S215,T215,U215,V215,W215,X215,Y215,Z215,AA215,AB215,AC215,AD215,AE215,AF215,AG215,AH215,AI215,AJ215,AK215,AL215,AM215,AN215,AO215,AP215,AQ215,)</f>
        <v/>
      </c>
      <c r="BG215" t="str">
        <f t="shared" ref="BG215" si="316">CONCATENATE(AR215,AS215,AT215,AU215,AV215,AW215,AX215,AY215,AZ215,BA215,BB215,BC215,BD215,BE215,)</f>
        <v/>
      </c>
    </row>
    <row r="216" spans="1:59">
      <c r="A216" s="394"/>
      <c r="C216" s="6" t="str">
        <f t="shared" si="255"/>
        <v/>
      </c>
      <c r="D216" t="str">
        <f>IF(AND(Program!D216&lt;&gt;"",OR(Kişisel!$C$1=Program!D218,AND(Program!D218="",Program!D$3=Kişisel!$C$1))),CONCATENATE(D$2,"-",Program!D216," "),"")</f>
        <v/>
      </c>
      <c r="E216" t="str">
        <f>IF(AND(Program!E216&lt;&gt;"",OR(Kişisel!$C$1=Program!E218,AND(Program!E218="",Program!E$3=Kişisel!$C$1))),CONCATENATE(E$2,"-",Program!E216," "),"")</f>
        <v/>
      </c>
      <c r="F216" t="str">
        <f>IF(AND(Program!F216&lt;&gt;"",OR(Kişisel!$C$1=Program!F218,AND(Program!F218="",Program!F$3=Kişisel!$C$1))),CONCATENATE(F$2,"-",Program!F216," "),"")</f>
        <v/>
      </c>
      <c r="G216" t="str">
        <f>IF(AND(Program!G216&lt;&gt;"",OR(Kişisel!$C$1=Program!G218,AND(Program!G218="",Program!G$3=Kişisel!$C$1))),CONCATENATE(G$2,"-",Program!G216," "),"")</f>
        <v/>
      </c>
      <c r="H216" t="str">
        <f>IF(AND(Program!H216&lt;&gt;"",OR(Kişisel!$C$1=Program!H218,AND(Program!H218="",Program!H$3=Kişisel!$C$1))),CONCATENATE(H$2,"-",Program!H216," "),"")</f>
        <v/>
      </c>
      <c r="I216" t="str">
        <f>IF(AND(Program!I216&lt;&gt;"",OR(Kişisel!$C$1=Program!I218,AND(Program!I218="",Program!I$3=Kişisel!$C$1))),CONCATENATE(I$2,"-",Program!I216," "),"")</f>
        <v/>
      </c>
      <c r="J216" t="str">
        <f>IF(AND(Program!J216&lt;&gt;"",OR(Kişisel!$C$1=Program!J218,AND(Program!J218="",Program!J$3=Kişisel!$C$1))),CONCATENATE(J$2,"-",Program!J216," "),"")</f>
        <v/>
      </c>
      <c r="K216" t="str">
        <f>IF(AND(Program!K216&lt;&gt;"",OR(Kişisel!$C$1=Program!K218,AND(Program!K218="",Program!K$3=Kişisel!$C$1))),CONCATENATE(K$2,"-",Program!K216," "),"")</f>
        <v/>
      </c>
      <c r="L216" t="str">
        <f>IF(AND(Program!L216&lt;&gt;"",OR(Kişisel!$C$1=Program!L218,AND(Program!L218="",Program!L$3=Kişisel!$C$1))),CONCATENATE(L$2,"-",Program!L216," "),"")</f>
        <v/>
      </c>
      <c r="M216" t="str">
        <f>IF(AND(Program!M216&lt;&gt;"",OR(Kişisel!$C$1=Program!M218,AND(Program!M218="",Program!M$3=Kişisel!$C$1))),CONCATENATE(M$2,"-",Program!M216," "),"")</f>
        <v/>
      </c>
      <c r="N216" t="str">
        <f>IF(AND(Program!N216&lt;&gt;"",OR(Kişisel!$C$1=Program!N218,AND(Program!N218="",Program!N$3=Kişisel!$C$1))),CONCATENATE(N$2,"-",Program!N216," "),"")</f>
        <v/>
      </c>
      <c r="O216" t="str">
        <f>IF(AND(Program!O216&lt;&gt;"",OR(Kişisel!$C$1=Program!O218,AND(Program!O218="",Program!O$3=Kişisel!$C$1))),CONCATENATE(O$2,"-",Program!O216," "),"")</f>
        <v/>
      </c>
      <c r="P216" t="str">
        <f>IF(AND(Program!P216&lt;&gt;"",OR(Kişisel!$C$1=Program!P218,AND(Program!P218="",Program!P$3=Kişisel!$C$1))),CONCATENATE(P$2,"-",Program!P216," "),"")</f>
        <v/>
      </c>
      <c r="Q216" t="str">
        <f>IF(AND(Program!Q216&lt;&gt;"",OR(Kişisel!$C$1=Program!Q218,AND(Program!Q218="",Program!Q$3=Kişisel!$C$1))),CONCATENATE(Q$2,"-",Program!Q216," "),"")</f>
        <v/>
      </c>
      <c r="R216" t="str">
        <f>IF(AND(Program!R216&lt;&gt;"",OR(Kişisel!$C$1=Program!R218,AND(Program!R218="",Program!R$3=Kişisel!$C$1))),CONCATENATE(R$2,"-",Program!R216," "),"")</f>
        <v/>
      </c>
      <c r="S216" t="str">
        <f>IF(AND(Program!S216&lt;&gt;"",OR(Kişisel!$C$1=Program!S218,AND(Program!S218="",Program!S$3=Kişisel!$C$1))),CONCATENATE(S$2,"-",Program!S216," "),"")</f>
        <v/>
      </c>
      <c r="T216" t="str">
        <f>IF(AND(Program!T216&lt;&gt;"",OR(Kişisel!$C$1=Program!T218,AND(Program!T218="",Program!T$3=Kişisel!$C$1))),CONCATENATE(T$2,"-",Program!T216," "),"")</f>
        <v/>
      </c>
      <c r="U216" t="str">
        <f>IF(AND(Program!U216&lt;&gt;"",OR(Kişisel!$C$1=Program!U218,AND(Program!U218="",Program!U$3=Kişisel!$C$1))),CONCATENATE(U$2,"-",Program!U216," "),"")</f>
        <v/>
      </c>
      <c r="V216" t="str">
        <f>IF(AND(Program!V216&lt;&gt;"",OR(Kişisel!$C$1=Program!V218,AND(Program!V218="",Program!V$3=Kişisel!$C$1))),CONCATENATE(V$2,"-",Program!V216," "),"")</f>
        <v/>
      </c>
      <c r="W216" t="str">
        <f>IF(AND(Program!W216&lt;&gt;"",OR(Kişisel!$C$1=Program!W218,AND(Program!W218="",Program!W$3=Kişisel!$C$1))),CONCATENATE(W$2,"-",Program!W216," "),"")</f>
        <v/>
      </c>
      <c r="X216" t="str">
        <f>IF(AND(Program!X216&lt;&gt;"",OR(Kişisel!$C$1=Program!X218,AND(Program!X218="",Program!X$3=Kişisel!$C$1))),CONCATENATE(X$2,"-",Program!X216," "),"")</f>
        <v/>
      </c>
      <c r="Y216" t="str">
        <f>IF(AND(Program!Y216&lt;&gt;"",OR(Kişisel!$C$1=Program!Y218,AND(Program!Y218="",Program!Y$3=Kişisel!$C$1))),CONCATENATE(Y$2,"-",Program!Y216," "),"")</f>
        <v/>
      </c>
      <c r="Z216" t="str">
        <f>IF(AND(Program!Z216&lt;&gt;"",OR(Kişisel!$C$1=Program!Z218,AND(Program!Z218="",Program!Z$3=Kişisel!$C$1))),CONCATENATE(Z$2,"-",Program!Z216," "),"")</f>
        <v/>
      </c>
      <c r="AA216" t="str">
        <f>IF(AND(Program!AA216&lt;&gt;"",OR(Kişisel!$C$1=Program!AA218,AND(Program!AA218="",Program!AA$3=Kişisel!$C$1))),CONCATENATE(AA$2,"-",Program!AA216," "),"")</f>
        <v/>
      </c>
      <c r="AB216" t="str">
        <f>IF(AND(Program!AB216&lt;&gt;"",OR(Kişisel!$C$1=Program!AB218,AND(Program!AB218="",Program!AB$3=Kişisel!$C$1))),CONCATENATE(AB$2,"-",Program!AB216," "),"")</f>
        <v/>
      </c>
      <c r="AC216" t="str">
        <f>IF(AND(Program!AC216&lt;&gt;"",OR(Kişisel!$C$1=Program!AC218,AND(Program!AC218="",Program!AC$3=Kişisel!$C$1))),CONCATENATE(AC$2,"-",Program!AC216," "),"")</f>
        <v/>
      </c>
      <c r="AD216" t="str">
        <f>IF(AND(Program!AD216&lt;&gt;"",OR(Kişisel!$C$1=Program!AD218,AND(Program!AD218="",Program!AD$3=Kişisel!$C$1))),CONCATENATE(AD$2,"-",Program!AD216," "),"")</f>
        <v/>
      </c>
      <c r="AE216" t="str">
        <f>IF(AND(Program!AE216&lt;&gt;"",OR(Kişisel!$C$1=Program!AE218,AND(Program!AE218="",Program!AE$3=Kişisel!$C$1))),CONCATENATE(AE$2,"-",Program!AE216," "),"")</f>
        <v/>
      </c>
      <c r="AF216" t="str">
        <f>IF(AND(Program!AF216&lt;&gt;"",OR(Kişisel!$C$1=Program!AF218,AND(Program!AF218="",Program!AF$3=Kişisel!$C$1))),CONCATENATE(AF$2,"-",Program!AF216," "),"")</f>
        <v/>
      </c>
      <c r="AG216" t="str">
        <f>IF(AND(Program!AG216&lt;&gt;"",OR(Kişisel!$C$1=Program!AG218,AND(Program!AG218="",Program!AG$3=Kişisel!$C$1))),CONCATENATE(AG$2,"-",Program!AG216," "),"")</f>
        <v/>
      </c>
      <c r="AH216" t="str">
        <f>IF(AND(Program!AH216&lt;&gt;"",OR(Kişisel!$C$1=Program!AH218,AND(Program!AH218="",Program!AH$3=Kişisel!$C$1))),CONCATENATE(AH$2,"-",Program!AH216," "),"")</f>
        <v/>
      </c>
      <c r="AI216" t="str">
        <f>IF(AND(Program!AI216&lt;&gt;"",OR(Kişisel!$C$1=Program!AI218,AND(Program!AI218="",Program!AI$3=Kişisel!$C$1))),CONCATENATE(AI$2,"-",Program!AI216," "),"")</f>
        <v/>
      </c>
      <c r="AJ216" t="str">
        <f>IF(AND(Program!AJ216&lt;&gt;"",OR(Kişisel!$C$1=Program!AJ218,AND(Program!AJ218="",Program!AJ$3=Kişisel!$C$1))),CONCATENATE(AJ$2,"-",Program!AJ216," "),"")</f>
        <v/>
      </c>
      <c r="AK216" t="str">
        <f>IF(AND(Program!AK216&lt;&gt;"",OR(Kişisel!$C$1=Program!AK218,AND(Program!AK218="",Program!AK$3=Kişisel!$C$1))),CONCATENATE(AK$2,"-",Program!AK216," "),"")</f>
        <v/>
      </c>
      <c r="AL216" t="str">
        <f>IF(AND(Program!AL216&lt;&gt;"",OR(Kişisel!$C$1=Program!AL218,AND(Program!AL218="",Program!AL$3=Kişisel!$C$1))),CONCATENATE(AL$2,"-",Program!AL216," "),"")</f>
        <v/>
      </c>
      <c r="AM216" t="str">
        <f>IF(AND(Program!AM216&lt;&gt;"",OR(Kişisel!$C$1=Program!AM218,AND(Program!AM218="",Program!AM$3=Kişisel!$C$1))),CONCATENATE(AM$2,"-",Program!AM216," "),"")</f>
        <v/>
      </c>
      <c r="AN216" t="str">
        <f>IF(AND(Program!AN216&lt;&gt;"",OR(Kişisel!$C$1=Program!AN218,AND(Program!AN218="",Program!AN$3=Kişisel!$C$1))),CONCATENATE(AN$2,"-",Program!AN216," "),"")</f>
        <v/>
      </c>
      <c r="AO216" t="str">
        <f>IF(AND(Program!AO216&lt;&gt;"",OR(Kişisel!$C$1=Program!AO218,AND(Program!AO218="",Program!AO$3=Kişisel!$C$1))),CONCATENATE(AO$2,"-",Program!AO216," "),"")</f>
        <v/>
      </c>
      <c r="AP216" t="str">
        <f>IF(AND(Program!AP216&lt;&gt;"",OR(Kişisel!$C$1=Program!AP218,AND(Program!AP218="",Program!AP$3=Kişisel!$C$1))),CONCATENATE(AP$2,"-",Program!AP216," "),"")</f>
        <v/>
      </c>
      <c r="AQ216" t="str">
        <f>IF(AND(Program!AQ216&lt;&gt;"",OR(Kişisel!$C$1=Program!AQ218,AND(Program!AQ218="",Program!AQ$3=Kişisel!$C$1))),CONCATENATE(AQ$2,"-",Program!AQ216," "),"")</f>
        <v/>
      </c>
      <c r="AR216" t="str">
        <f>IF(AND(Program!AR216&lt;&gt;"",OR(Kişisel!$C$1=Program!AR218,AND(Program!AR218="",Program!AR$3=Kişisel!$C$1))),CONCATENATE(AR$2,"-",Program!AR216," "),"")</f>
        <v/>
      </c>
      <c r="AS216" t="str">
        <f>IF(AND(Program!AS216&lt;&gt;"",OR(Kişisel!$C$1=Program!AS218,AND(Program!AS218="",Program!AS$3=Kişisel!$C$1))),CONCATENATE(AS$2,"-",Program!AS216," "),"")</f>
        <v/>
      </c>
      <c r="AT216" t="str">
        <f>IF(AND(Program!AT216&lt;&gt;"",OR(Kişisel!$C$1=Program!AT218,AND(Program!AT218="",Program!AT$3=Kişisel!$C$1))),CONCATENATE(AT$2,"-",Program!AT216," "),"")</f>
        <v/>
      </c>
      <c r="AU216" t="str">
        <f>IF(AND(Program!AU216&lt;&gt;"",OR(Kişisel!$C$1=Program!AU218,AND(Program!AU218="",Program!AU$3=Kişisel!$C$1))),CONCATENATE(AU$2,"-",Program!AU216," "),"")</f>
        <v/>
      </c>
      <c r="AV216" t="str">
        <f>IF(AND(Program!AV216&lt;&gt;"",OR(Kişisel!$C$1=Program!AV218,AND(Program!AV218="",Program!AV$3=Kişisel!$C$1))),CONCATENATE(AV$2,"-",Program!AV216," "),"")</f>
        <v/>
      </c>
      <c r="AW216" t="str">
        <f>IF(AND(Program!AW216&lt;&gt;"",OR(Kişisel!$C$1=Program!AW218,AND(Program!AW218="",Program!AW$3=Kişisel!$C$1))),CONCATENATE(AW$2,"-",Program!AW216," "),"")</f>
        <v/>
      </c>
      <c r="AX216" t="str">
        <f>IF(AND(Program!AX216&lt;&gt;"",OR(Kişisel!$C$1=Program!AX218,AND(Program!AX218="",Program!AX$3=Kişisel!$C$1))),CONCATENATE(AX$2,"-",Program!AX216," "),"")</f>
        <v/>
      </c>
      <c r="AY216" t="str">
        <f>IF(AND(Program!AY216&lt;&gt;"",OR(Kişisel!$C$1=Program!AY218,AND(Program!AY218="",Program!AY$3=Kişisel!$C$1))),CONCATENATE(AY$2,"-",Program!AY216," "),"")</f>
        <v/>
      </c>
      <c r="AZ216" t="str">
        <f>IF(AND(Program!AZ216&lt;&gt;"",OR(Kişisel!$C$1=Program!AZ218,AND(Program!AZ218="",Program!AZ$3=Kişisel!$C$1))),CONCATENATE(AZ$2,"-",Program!AZ216," "),"")</f>
        <v/>
      </c>
      <c r="BA216" t="str">
        <f>IF(AND(Program!BA216&lt;&gt;"",OR(Kişisel!$C$1=Program!BA218,AND(Program!BA218="",Program!BA$3=Kişisel!$C$1))),CONCATENATE(BA$2,"-",Program!BA216," "),"")</f>
        <v/>
      </c>
      <c r="BB216" t="str">
        <f>IF(AND(Program!BB216&lt;&gt;"",OR(Kişisel!$C$1=Program!BB218,AND(Program!BB218="",Program!BB$3=Kişisel!$C$1))),CONCATENATE(BB$2,"-",Program!BB216," "),"")</f>
        <v/>
      </c>
      <c r="BC216" t="str">
        <f>IF(AND(Program!BC216&lt;&gt;"",OR(Kişisel!$C$1=Program!BC218,AND(Program!BC218="",Program!BC$3=Kişisel!$C$1))),CONCATENATE(BC$2,"-",Program!BC216," "),"")</f>
        <v/>
      </c>
      <c r="BD216" t="str">
        <f>IF(AND(Program!BD216&lt;&gt;"",OR(Kişisel!$C$1=Program!BD218,AND(Program!BD218="",Program!BD$3=Kişisel!$C$1))),CONCATENATE(BD$2,"-",Program!BD216," "),"")</f>
        <v/>
      </c>
      <c r="BE216" t="str">
        <f>IF(AND(Program!BE216&lt;&gt;"",OR(Kişisel!$C$1=Program!BE218,AND(Program!BE218="",Program!BE$3=Kişisel!$C$1))),CONCATENATE(BE$2,"-",Program!BE216," "),"")</f>
        <v/>
      </c>
      <c r="BG216" t="str">
        <f t="shared" ref="BG216:BG217" si="317">CONCATENATE(AR216,AR218,AS216,AS218,AT216,AT218,AU216,AU218,AV216,AV218,AW216,AW218,AX216,AX218,AY216,AY218,AZ216,AZ218,BA216,BA218,BB216,BB218,BC216,BC218,BD216,BD218,BE216,BE218)</f>
        <v/>
      </c>
    </row>
    <row r="217" spans="1:59">
      <c r="A217" s="394"/>
      <c r="D217" s="29" t="str">
        <f>IF(D215&lt;&gt;"",IF(Program!D218&lt;&gt;"","("&amp;Program!D218&amp;")","("&amp;Program!D$3&amp;")"),"")</f>
        <v/>
      </c>
      <c r="E217" s="29" t="str">
        <f>IF(E215&lt;&gt;"",IF(Program!E218&lt;&gt;"","("&amp;Program!E218&amp;")","("&amp;Program!E$3&amp;")"),"")</f>
        <v/>
      </c>
      <c r="F217" s="29" t="str">
        <f>IF(F215&lt;&gt;"",IF(Program!F218&lt;&gt;"","("&amp;Program!F218&amp;")","("&amp;Program!F$3&amp;")"),"")</f>
        <v/>
      </c>
      <c r="G217" s="29" t="str">
        <f>IF(G215&lt;&gt;"",IF(Program!G218&lt;&gt;"","("&amp;Program!G218&amp;")","("&amp;Program!G$3&amp;")"),"")</f>
        <v/>
      </c>
      <c r="H217" s="29" t="str">
        <f>IF(H215&lt;&gt;"",IF(Program!H218&lt;&gt;"","("&amp;Program!H218&amp;")","("&amp;Program!H$3&amp;")"),"")</f>
        <v/>
      </c>
      <c r="I217" s="29" t="str">
        <f>IF(I215&lt;&gt;"",IF(Program!I218&lt;&gt;"","("&amp;Program!I218&amp;")","("&amp;Program!I$3&amp;")"),"")</f>
        <v/>
      </c>
      <c r="J217" s="29" t="str">
        <f>IF(J215&lt;&gt;"",IF(Program!J218&lt;&gt;"","("&amp;Program!J218&amp;")","("&amp;Program!J$3&amp;")"),"")</f>
        <v/>
      </c>
      <c r="K217" s="29" t="str">
        <f>IF(K215&lt;&gt;"",IF(Program!K218&lt;&gt;"","("&amp;Program!K218&amp;")","("&amp;Program!K$3&amp;")"),"")</f>
        <v/>
      </c>
      <c r="L217" s="29" t="str">
        <f>IF(L215&lt;&gt;"",IF(Program!L218&lt;&gt;"","("&amp;Program!L218&amp;")","("&amp;Program!L$3&amp;")"),"")</f>
        <v/>
      </c>
      <c r="M217" s="29" t="str">
        <f>IF(M215&lt;&gt;"",IF(Program!M218&lt;&gt;"","("&amp;Program!M218&amp;")","("&amp;Program!M$3&amp;")"),"")</f>
        <v/>
      </c>
      <c r="N217" s="29" t="str">
        <f>IF(N215&lt;&gt;"",IF(Program!N218&lt;&gt;"","("&amp;Program!N218&amp;")","("&amp;Program!N$3&amp;")"),"")</f>
        <v/>
      </c>
      <c r="O217" s="29" t="str">
        <f>IF(O215&lt;&gt;"",IF(Program!O218&lt;&gt;"","("&amp;Program!O218&amp;")","("&amp;Program!O$3&amp;")"),"")</f>
        <v/>
      </c>
      <c r="P217" s="29" t="str">
        <f>IF(P215&lt;&gt;"",IF(Program!P218&lt;&gt;"","("&amp;Program!P218&amp;")","("&amp;Program!P$3&amp;")"),"")</f>
        <v/>
      </c>
      <c r="Q217" s="29" t="str">
        <f>IF(Q215&lt;&gt;"",IF(Program!Q218&lt;&gt;"","("&amp;Program!Q218&amp;")","("&amp;Program!Q$3&amp;")"),"")</f>
        <v/>
      </c>
      <c r="R217" s="29" t="str">
        <f>IF(R215&lt;&gt;"",IF(Program!R218&lt;&gt;"","("&amp;Program!R218&amp;")","("&amp;Program!R$3&amp;")"),"")</f>
        <v/>
      </c>
      <c r="S217" s="29" t="str">
        <f>IF(S215&lt;&gt;"",IF(Program!S218&lt;&gt;"","("&amp;Program!S218&amp;")","("&amp;Program!S$3&amp;")"),"")</f>
        <v/>
      </c>
      <c r="T217" s="29" t="str">
        <f>IF(T215&lt;&gt;"",IF(Program!T218&lt;&gt;"","("&amp;Program!T218&amp;")","("&amp;Program!T$3&amp;")"),"")</f>
        <v/>
      </c>
      <c r="U217" s="29" t="str">
        <f>IF(U215&lt;&gt;"",IF(Program!U218&lt;&gt;"","("&amp;Program!U218&amp;")","("&amp;Program!U$3&amp;")"),"")</f>
        <v/>
      </c>
      <c r="V217" s="29" t="str">
        <f>IF(V215&lt;&gt;"",IF(Program!V218&lt;&gt;"","("&amp;Program!V218&amp;")","("&amp;Program!V$3&amp;")"),"")</f>
        <v/>
      </c>
      <c r="W217" s="29" t="str">
        <f>IF(W215&lt;&gt;"",IF(Program!W218&lt;&gt;"","("&amp;Program!W218&amp;")","("&amp;Program!W$3&amp;")"),"")</f>
        <v/>
      </c>
      <c r="X217" s="29" t="str">
        <f>IF(X215&lt;&gt;"",IF(Program!X218&lt;&gt;"","("&amp;Program!X218&amp;")","("&amp;Program!X$3&amp;")"),"")</f>
        <v/>
      </c>
      <c r="Y217" s="29" t="str">
        <f>IF(Y215&lt;&gt;"",IF(Program!Y218&lt;&gt;"","("&amp;Program!Y218&amp;")","("&amp;Program!Y$3&amp;")"),"")</f>
        <v/>
      </c>
      <c r="Z217" s="29" t="str">
        <f>IF(Z215&lt;&gt;"",IF(Program!Z218&lt;&gt;"","("&amp;Program!Z218&amp;")","("&amp;Program!Z$3&amp;")"),"")</f>
        <v/>
      </c>
      <c r="AA217" s="29" t="str">
        <f>IF(AA215&lt;&gt;"",IF(Program!AA218&lt;&gt;"","("&amp;Program!AA218&amp;")","("&amp;Program!AA$3&amp;")"),"")</f>
        <v/>
      </c>
      <c r="AB217" s="29" t="str">
        <f>IF(AB215&lt;&gt;"",IF(Program!AB218&lt;&gt;"","("&amp;Program!AB218&amp;")","("&amp;Program!AB$3&amp;")"),"")</f>
        <v/>
      </c>
      <c r="AC217" s="29" t="str">
        <f>IF(AC215&lt;&gt;"",IF(Program!AC218&lt;&gt;"","("&amp;Program!AC218&amp;")","("&amp;Program!AC$3&amp;")"),"")</f>
        <v/>
      </c>
      <c r="AD217" s="29" t="str">
        <f>IF(AD215&lt;&gt;"",IF(Program!AD218&lt;&gt;"","("&amp;Program!AD218&amp;")","("&amp;Program!AD$3&amp;")"),"")</f>
        <v/>
      </c>
      <c r="AE217" s="29" t="str">
        <f>IF(AE215&lt;&gt;"",IF(Program!AE218&lt;&gt;"","("&amp;Program!AE218&amp;")","("&amp;Program!AE$3&amp;")"),"")</f>
        <v/>
      </c>
      <c r="AF217" s="29" t="str">
        <f>IF(AF215&lt;&gt;"",IF(Program!AF218&lt;&gt;"","("&amp;Program!AF218&amp;")","("&amp;Program!AF$3&amp;")"),"")</f>
        <v/>
      </c>
      <c r="AG217" s="29" t="str">
        <f>IF(AG215&lt;&gt;"",IF(Program!AG218&lt;&gt;"","("&amp;Program!AG218&amp;")","("&amp;Program!AG$3&amp;")"),"")</f>
        <v/>
      </c>
      <c r="AH217" s="29" t="str">
        <f>IF(AH215&lt;&gt;"",IF(Program!AH218&lt;&gt;"","("&amp;Program!AH218&amp;")","("&amp;Program!AH$3&amp;")"),"")</f>
        <v/>
      </c>
      <c r="AI217" s="29" t="str">
        <f>IF(AI215&lt;&gt;"",IF(Program!AI218&lt;&gt;"","("&amp;Program!AI218&amp;")","("&amp;Program!AI$3&amp;")"),"")</f>
        <v/>
      </c>
      <c r="AJ217" s="29" t="str">
        <f>IF(AJ215&lt;&gt;"",IF(Program!AJ218&lt;&gt;"","("&amp;Program!AJ218&amp;")","("&amp;Program!AJ$3&amp;")"),"")</f>
        <v/>
      </c>
      <c r="AK217" s="29" t="str">
        <f>IF(AK215&lt;&gt;"",IF(Program!AK218&lt;&gt;"","("&amp;Program!AK218&amp;")","("&amp;Program!AK$3&amp;")"),"")</f>
        <v/>
      </c>
      <c r="AL217" s="29" t="str">
        <f>IF(AL215&lt;&gt;"",IF(Program!AL218&lt;&gt;"","("&amp;Program!AL218&amp;")","("&amp;Program!AL$3&amp;")"),"")</f>
        <v/>
      </c>
      <c r="AM217" s="29" t="str">
        <f>IF(AM215&lt;&gt;"",IF(Program!AM218&lt;&gt;"","("&amp;Program!AM218&amp;")","("&amp;Program!AM$3&amp;")"),"")</f>
        <v/>
      </c>
      <c r="AN217" s="29" t="str">
        <f>IF(AN215&lt;&gt;"",IF(Program!AN218&lt;&gt;"","("&amp;Program!AN218&amp;")","("&amp;Program!AN$3&amp;")"),"")</f>
        <v/>
      </c>
      <c r="AO217" s="29" t="str">
        <f>IF(AO215&lt;&gt;"",IF(Program!AO218&lt;&gt;"","("&amp;Program!AO218&amp;")","("&amp;Program!AO$3&amp;")"),"")</f>
        <v/>
      </c>
      <c r="AP217" s="29" t="str">
        <f>IF(AP215&lt;&gt;"",IF(Program!AP218&lt;&gt;"","("&amp;Program!AP218&amp;")","("&amp;Program!AP$3&amp;")"),"")</f>
        <v/>
      </c>
      <c r="AQ217" s="29" t="str">
        <f>IF(AQ215&lt;&gt;"",IF(Program!AQ218&lt;&gt;"","("&amp;Program!AQ218&amp;")","("&amp;Program!AQ$3&amp;")"),"")</f>
        <v/>
      </c>
      <c r="AR217" s="29" t="str">
        <f>IF(AR215&lt;&gt;"",IF(Program!AR218&lt;&gt;"","("&amp;Program!AR218&amp;")","("&amp;Program!AR$3&amp;")"),"")</f>
        <v/>
      </c>
      <c r="AS217" s="29" t="str">
        <f>IF(AS215&lt;&gt;"",IF(Program!AS218&lt;&gt;"","("&amp;Program!AS218&amp;")","("&amp;Program!AS$3&amp;")"),"")</f>
        <v/>
      </c>
      <c r="AT217" s="29" t="str">
        <f>IF(AT215&lt;&gt;"",IF(Program!AT218&lt;&gt;"","("&amp;Program!AT218&amp;")","("&amp;Program!AT$3&amp;")"),"")</f>
        <v/>
      </c>
      <c r="AU217" s="29" t="str">
        <f>IF(AU215&lt;&gt;"",IF(Program!AU218&lt;&gt;"","("&amp;Program!AU218&amp;")","("&amp;Program!AU$3&amp;")"),"")</f>
        <v/>
      </c>
      <c r="AV217" s="29" t="str">
        <f>IF(AV215&lt;&gt;"",IF(Program!AV218&lt;&gt;"","("&amp;Program!AV218&amp;")","("&amp;Program!AV$3&amp;")"),"")</f>
        <v/>
      </c>
      <c r="AW217" s="29" t="str">
        <f>IF(AW215&lt;&gt;"",IF(Program!AW218&lt;&gt;"","("&amp;Program!AW218&amp;")","("&amp;Program!AW$3&amp;")"),"")</f>
        <v/>
      </c>
      <c r="AX217" s="29" t="str">
        <f>IF(AX215&lt;&gt;"",IF(Program!AX218&lt;&gt;"","("&amp;Program!AX218&amp;")","("&amp;Program!AX$3&amp;")"),"")</f>
        <v/>
      </c>
      <c r="AY217" s="29" t="str">
        <f>IF(AY215&lt;&gt;"",IF(Program!AY218&lt;&gt;"","("&amp;Program!AY218&amp;")","("&amp;Program!AY$3&amp;")"),"")</f>
        <v/>
      </c>
      <c r="AZ217" s="29" t="str">
        <f>IF(AZ215&lt;&gt;"",IF(Program!AZ218&lt;&gt;"","("&amp;Program!AZ218&amp;")","("&amp;Program!AZ$3&amp;")"),"")</f>
        <v/>
      </c>
      <c r="BA217" s="29" t="str">
        <f>IF(BA215&lt;&gt;"",IF(Program!BA218&lt;&gt;"","("&amp;Program!BA218&amp;")","("&amp;Program!BA$3&amp;")"),"")</f>
        <v/>
      </c>
      <c r="BB217" s="29" t="str">
        <f>IF(BB215&lt;&gt;"",IF(Program!BB218&lt;&gt;"","("&amp;Program!BB218&amp;")","("&amp;Program!BB$3&amp;")"),"")</f>
        <v/>
      </c>
      <c r="BC217" s="29" t="str">
        <f>IF(BC215&lt;&gt;"",IF(Program!BC218&lt;&gt;"","("&amp;Program!BC218&amp;")","("&amp;Program!BC$3&amp;")"),"")</f>
        <v/>
      </c>
      <c r="BD217" s="29" t="str">
        <f>IF(BD215&lt;&gt;"",IF(Program!BD218&lt;&gt;"","("&amp;Program!BD218&amp;")","("&amp;Program!BD$3&amp;")"),"")</f>
        <v/>
      </c>
      <c r="BE217" s="29" t="str">
        <f>IF(BE215&lt;&gt;"",IF(Program!BE218&lt;&gt;"","("&amp;Program!BE218&amp;")","("&amp;Program!BE$3&amp;")"),"")</f>
        <v/>
      </c>
      <c r="BF217" t="str">
        <f t="shared" ref="BF217" si="318">CONCATENATE(D217,D219,E217,E219,F217,F219,G217,G219,H217,H219,I217,I219,J217,J219,K217,K219,L217,L219,M217,M219,N217,N219,O217,O219,P217,P219,Q217,Q219,R217,R219,S217,S219,T217,T219,U217,U219,V217,V219,W217,W219,X217,X219,Y217,Y219,Z217,Z219,AA217,AA219,AB217,AB219,AC217,AC219,AD217,AD219,AE217,AE219,AF217,AF219,AG217,AG219,AH217,AH219,AI217,AI219,AJ217,AJ219,AK217,AK219,AL217,AL219,AM217,AM219,AN217,AN219,AO217,AO219,AP217,AP219,AQ217,AQ219)</f>
        <v/>
      </c>
      <c r="BG217" t="str">
        <f t="shared" si="317"/>
        <v/>
      </c>
    </row>
    <row r="218" spans="1:59">
      <c r="A218" s="394" t="str">
        <f>Program!B219</f>
        <v>CUMARTESİ</v>
      </c>
      <c r="B218" s="5">
        <v>0.33333333333333331</v>
      </c>
      <c r="C218" s="6" t="str">
        <f t="shared" ref="C218" si="319">CONCATENATE(D218,D220,E218,E220,F218,F220,G218,G220,H218,H220,I218,I220,J218,J220,K218,K220,L218,L220,M218,M220,N218,N220,O218,O220,P218,P220,Q218,Q220,R218,R220,S218,S220,T218,T220,U218,U220,V218,V220,W218,W220,X218,X220,Y218,Y220,Z218,Z220,AA218,AA220,AB218,AB220,AC218,AC220,AD218,AD220,AE218,AE220,AF218,AF220,AG218,AG220,AH218,AH220,AI218,AI220,AJ218,AJ220,AK218,AK220,AL218,AL220,AM218,AM220,AN218,AN220,AO218,AO220,AP218,AP220,AQ218,AQ220)</f>
        <v/>
      </c>
      <c r="D218" s="9" t="str">
        <f>IF(IFERROR(SEARCH(Kişisel!$A$1,Program!D220),FALSE),D$2&amp;"-"&amp;Program!D219&amp;"/ ","")</f>
        <v/>
      </c>
      <c r="E218" s="9" t="str">
        <f>IF(IFERROR(SEARCH(Kişisel!$A$1,Program!E220),FALSE),E$2&amp;"-"&amp;Program!E219&amp;"/ ","")</f>
        <v/>
      </c>
      <c r="F218" s="9" t="str">
        <f>IF(IFERROR(SEARCH(Kişisel!$A$1,Program!F220),FALSE),F$2&amp;"-"&amp;Program!F219&amp;"/ ","")</f>
        <v/>
      </c>
      <c r="G218" s="9" t="str">
        <f>IF(IFERROR(SEARCH(Kişisel!$A$1,Program!G220),FALSE),G$2&amp;"-"&amp;Program!G219&amp;"/ ","")</f>
        <v/>
      </c>
      <c r="H218" s="9" t="str">
        <f>IF(IFERROR(SEARCH(Kişisel!$A$1,Program!H220),FALSE),H$2&amp;"-"&amp;Program!H219&amp;"/ ","")</f>
        <v/>
      </c>
      <c r="I218" s="9" t="str">
        <f>IF(IFERROR(SEARCH(Kişisel!$A$1,Program!I220),FALSE),I$2&amp;"-"&amp;Program!I219&amp;"/ ","")</f>
        <v/>
      </c>
      <c r="J218" s="9" t="str">
        <f>IF(IFERROR(SEARCH(Kişisel!$A$1,Program!J220),FALSE),J$2&amp;"-"&amp;Program!J219&amp;"/ ","")</f>
        <v/>
      </c>
      <c r="K218" s="9" t="str">
        <f>IF(IFERROR(SEARCH(Kişisel!$A$1,Program!K220),FALSE),K$2&amp;"-"&amp;Program!K219&amp;"/ ","")</f>
        <v/>
      </c>
      <c r="L218" s="9" t="str">
        <f>IF(IFERROR(SEARCH(Kişisel!$A$1,Program!L220),FALSE),L$2&amp;"-"&amp;Program!L219&amp;"/ ","")</f>
        <v/>
      </c>
      <c r="M218" s="9" t="str">
        <f>IF(IFERROR(SEARCH(Kişisel!$A$1,Program!M220),FALSE),M$2&amp;"-"&amp;Program!M219&amp;"/ ","")</f>
        <v/>
      </c>
      <c r="N218" s="9" t="str">
        <f>IF(IFERROR(SEARCH(Kişisel!$A$1,Program!N220),FALSE),N$2&amp;"-"&amp;Program!N219&amp;"/ ","")</f>
        <v/>
      </c>
      <c r="O218" s="9" t="str">
        <f>IF(IFERROR(SEARCH(Kişisel!$A$1,Program!O220),FALSE),O$2&amp;"-"&amp;Program!O219&amp;"/ ","")</f>
        <v/>
      </c>
      <c r="P218" s="9" t="str">
        <f>IF(IFERROR(SEARCH(Kişisel!$A$1,Program!P220),FALSE),P$2&amp;"-"&amp;Program!P219&amp;"/ ","")</f>
        <v/>
      </c>
      <c r="Q218" s="9" t="str">
        <f>IF(IFERROR(SEARCH(Kişisel!$A$1,Program!Q220),FALSE),Q$2&amp;"-"&amp;Program!Q219&amp;"/ ","")</f>
        <v/>
      </c>
      <c r="R218" s="9" t="str">
        <f>IF(IFERROR(SEARCH(Kişisel!$A$1,Program!R220),FALSE),R$2&amp;"-"&amp;Program!R219&amp;"/ ","")</f>
        <v/>
      </c>
      <c r="S218" s="9" t="str">
        <f>IF(IFERROR(SEARCH(Kişisel!$A$1,Program!S220),FALSE),S$2&amp;"-"&amp;Program!S219&amp;"/ ","")</f>
        <v/>
      </c>
      <c r="T218" s="9" t="str">
        <f>IF(IFERROR(SEARCH(Kişisel!$A$1,Program!T220),FALSE),T$2&amp;"-"&amp;Program!T219&amp;"/ ","")</f>
        <v/>
      </c>
      <c r="U218" s="9" t="str">
        <f>IF(IFERROR(SEARCH(Kişisel!$A$1,Program!U220),FALSE),U$2&amp;"-"&amp;Program!U219&amp;"/ ","")</f>
        <v/>
      </c>
      <c r="V218" s="9" t="str">
        <f>IF(IFERROR(SEARCH(Kişisel!$A$1,Program!V220),FALSE),V$2&amp;"-"&amp;Program!V219&amp;"/ ","")</f>
        <v/>
      </c>
      <c r="W218" s="9" t="str">
        <f>IF(IFERROR(SEARCH(Kişisel!$A$1,Program!W220),FALSE),W$2&amp;"-"&amp;Program!W219&amp;"/ ","")</f>
        <v/>
      </c>
      <c r="X218" s="9" t="str">
        <f>IF(IFERROR(SEARCH(Kişisel!$A$1,Program!X220),FALSE),X$2&amp;"-"&amp;Program!X219&amp;"/ ","")</f>
        <v/>
      </c>
      <c r="Y218" s="9" t="str">
        <f>IF(IFERROR(SEARCH(Kişisel!$A$1,Program!Y220),FALSE),Y$2&amp;"-"&amp;Program!Y219&amp;"/ ","")</f>
        <v/>
      </c>
      <c r="Z218" s="9" t="str">
        <f>IF(IFERROR(SEARCH(Kişisel!$A$1,Program!Z220),FALSE),Z$2&amp;"-"&amp;Program!Z219&amp;"/ ","")</f>
        <v/>
      </c>
      <c r="AA218" s="9" t="str">
        <f>IF(IFERROR(SEARCH(Kişisel!$A$1,Program!AA220),FALSE),AA$2&amp;"-"&amp;Program!AA219&amp;"/ ","")</f>
        <v/>
      </c>
      <c r="AB218" s="9" t="str">
        <f>IF(IFERROR(SEARCH(Kişisel!$A$1,Program!AB220),FALSE),AB$2&amp;"-"&amp;Program!AB219&amp;"/ ","")</f>
        <v/>
      </c>
      <c r="AC218" s="9" t="str">
        <f>IF(IFERROR(SEARCH(Kişisel!$A$1,Program!AC220),FALSE),AC$2&amp;"-"&amp;Program!AC219&amp;"/ ","")</f>
        <v/>
      </c>
      <c r="AD218" s="9" t="str">
        <f>IF(IFERROR(SEARCH(Kişisel!$A$1,Program!AD220),FALSE),AD$2&amp;"-"&amp;Program!AD219&amp;"/ ","")</f>
        <v/>
      </c>
      <c r="AE218" s="9" t="str">
        <f>IF(IFERROR(SEARCH(Kişisel!$A$1,Program!AE220),FALSE),AE$2&amp;"-"&amp;Program!AE219&amp;"/ ","")</f>
        <v/>
      </c>
      <c r="AF218" s="9" t="str">
        <f>IF(IFERROR(SEARCH(Kişisel!$A$1,Program!AF220),FALSE),AF$2&amp;"-"&amp;Program!AF219&amp;"/ ","")</f>
        <v/>
      </c>
      <c r="AG218" s="9" t="str">
        <f>IF(IFERROR(SEARCH(Kişisel!$A$1,Program!AG220),FALSE),AG$2&amp;"-"&amp;Program!AG219&amp;"/ ","")</f>
        <v/>
      </c>
      <c r="AH218" s="9" t="str">
        <f>IF(IFERROR(SEARCH(Kişisel!$A$1,Program!AH220),FALSE),AH$2&amp;"-"&amp;Program!AH219&amp;"/ ","")</f>
        <v/>
      </c>
      <c r="AI218" s="9" t="str">
        <f>IF(IFERROR(SEARCH(Kişisel!$A$1,Program!AI220),FALSE),AI$2&amp;"-"&amp;Program!AI219&amp;"/ ","")</f>
        <v/>
      </c>
      <c r="AJ218" s="9" t="str">
        <f>IF(IFERROR(SEARCH(Kişisel!$A$1,Program!AJ220),FALSE),AJ$2&amp;"-"&amp;Program!AJ219&amp;"/ ","")</f>
        <v/>
      </c>
      <c r="AK218" s="9" t="str">
        <f>IF(IFERROR(SEARCH(Kişisel!$A$1,Program!AK220),FALSE),AK$2&amp;"-"&amp;Program!AK219&amp;"/ ","")</f>
        <v/>
      </c>
      <c r="AL218" s="9" t="str">
        <f>IF(IFERROR(SEARCH(Kişisel!$A$1,Program!AL220),FALSE),AL$2&amp;"-"&amp;Program!AL219&amp;"/ ","")</f>
        <v/>
      </c>
      <c r="AM218" s="9" t="str">
        <f>IF(IFERROR(SEARCH(Kişisel!$A$1,Program!AM220),FALSE),AM$2&amp;"-"&amp;Program!AM219&amp;"/ ","")</f>
        <v/>
      </c>
      <c r="AN218" s="9" t="str">
        <f>IF(IFERROR(SEARCH(Kişisel!$A$1,Program!AN220),FALSE),AN$2&amp;"-"&amp;Program!AN219&amp;"/ ","")</f>
        <v/>
      </c>
      <c r="AO218" s="9" t="str">
        <f>IF(IFERROR(SEARCH(Kişisel!$A$1,Program!AO220),FALSE),AO$2&amp;"-"&amp;Program!AO219&amp;"/ ","")</f>
        <v/>
      </c>
      <c r="AP218" s="9" t="str">
        <f>IF(IFERROR(SEARCH(Kişisel!$A$1,Program!AP220),FALSE),AP$2&amp;"-"&amp;Program!AP219&amp;"/ ","")</f>
        <v/>
      </c>
      <c r="AQ218" s="9" t="str">
        <f>IF(IFERROR(SEARCH(Kişisel!$A$1,Program!AQ220),FALSE),AQ$2&amp;"-"&amp;Program!AQ219&amp;"/ ","")</f>
        <v/>
      </c>
      <c r="AR218" s="9" t="str">
        <f>IF(IFERROR(SEARCH(Kişisel!$A$1,Program!AR220),FALSE),AR$2&amp;"-"&amp;Program!AR219&amp;"/ ","")</f>
        <v/>
      </c>
      <c r="AS218" s="9" t="str">
        <f>IF(IFERROR(SEARCH(Kişisel!$A$1,Program!AS220),FALSE),AS$2&amp;"-"&amp;Program!AS219&amp;"/ ","")</f>
        <v/>
      </c>
      <c r="AT218" s="9" t="str">
        <f>IF(IFERROR(SEARCH(Kişisel!$A$1,Program!AT220),FALSE),AT$2&amp;"-"&amp;Program!AT219&amp;"/ ","")</f>
        <v/>
      </c>
      <c r="AU218" s="9" t="str">
        <f>IF(IFERROR(SEARCH(Kişisel!$A$1,Program!AU220),FALSE),AU$2&amp;"-"&amp;Program!AU219&amp;"/ ","")</f>
        <v/>
      </c>
      <c r="AV218" s="9" t="str">
        <f>IF(IFERROR(SEARCH(Kişisel!$A$1,Program!AV220),FALSE),AV$2&amp;"-"&amp;Program!AV219&amp;"/ ","")</f>
        <v/>
      </c>
      <c r="AW218" s="9" t="str">
        <f>IF(IFERROR(SEARCH(Kişisel!$A$1,Program!AW220),FALSE),AW$2&amp;"-"&amp;Program!AW219&amp;"/ ","")</f>
        <v/>
      </c>
      <c r="AX218" s="9" t="str">
        <f>IF(IFERROR(SEARCH(Kişisel!$A$1,Program!AX220),FALSE),AX$2&amp;"-"&amp;Program!AX219&amp;"/ ","")</f>
        <v/>
      </c>
      <c r="AY218" s="9" t="str">
        <f>IF(IFERROR(SEARCH(Kişisel!$A$1,Program!AY220),FALSE),AY$2&amp;"-"&amp;Program!AY219&amp;"/ ","")</f>
        <v/>
      </c>
      <c r="AZ218" s="9" t="str">
        <f>IF(IFERROR(SEARCH(Kişisel!$A$1,Program!AZ220),FALSE),AZ$2&amp;"-"&amp;Program!AZ219&amp;"/ ","")</f>
        <v/>
      </c>
      <c r="BA218" s="9" t="str">
        <f>IF(IFERROR(SEARCH(Kişisel!$A$1,Program!BA220),FALSE),BA$2&amp;"-"&amp;Program!BA219&amp;"/ ","")</f>
        <v/>
      </c>
      <c r="BB218" s="9" t="str">
        <f>IF(IFERROR(SEARCH(Kişisel!$A$1,Program!BB220),FALSE),BB$2&amp;"-"&amp;Program!BB219&amp;"/ ","")</f>
        <v/>
      </c>
      <c r="BC218" s="9" t="str">
        <f>IF(IFERROR(SEARCH(Kişisel!$A$1,Program!BC220),FALSE),BC$2&amp;"-"&amp;Program!BC219&amp;"/ ","")</f>
        <v/>
      </c>
      <c r="BD218" s="9" t="str">
        <f>IF(IFERROR(SEARCH(Kişisel!$A$1,Program!BD220),FALSE),BD$2&amp;"-"&amp;Program!BD219&amp;"/ ","")</f>
        <v/>
      </c>
      <c r="BE218" s="9" t="str">
        <f>IF(IFERROR(SEARCH(Kişisel!$A$1,Program!BE220),FALSE),BE$2&amp;"-"&amp;Program!BE219&amp;"/ ","")</f>
        <v/>
      </c>
      <c r="BF218" t="str">
        <f t="shared" ref="BF218" si="320">CONCATENATE(D218,E218,F218,G218,H218,I218,J218,K218,L218,M218,N218,O218,P218,Q218,R218,S218,T218,U218,V218,W218,X218,Y218,Z218,AA218,AB218,AC218,AD218,AE218,AF218,AG218,AH218,AI218,AJ218,AK218,AL218,AM218,AN218,AO218,AP218,AQ218,)</f>
        <v/>
      </c>
      <c r="BG218" t="str">
        <f t="shared" ref="BG218" si="321">CONCATENATE(AR218,AS218,AT218,AU218,AV218,AW218,AX218,AY218,AZ218,BA218,BB218,BC218,BD218,BE218,)</f>
        <v/>
      </c>
    </row>
    <row r="219" spans="1:59">
      <c r="A219" s="394"/>
      <c r="B219" s="5"/>
      <c r="C219" s="6" t="str">
        <f t="shared" ref="C219" si="322">CONCATENATE(D219,E219,F219,G219,H219,I219,J219,K219,L219,M219,N219,O219,P219,Q219,R219,S219,T219,U219,V219,W219,X219,Y219,Z219,AA219,AB219,AC219,AD219,AE219,AF219,AG219,AH219,AI219,AJ219,AK219,AL219,AM219,AN219,AO219,AP219,AQ219)</f>
        <v/>
      </c>
      <c r="D219" t="str">
        <f>IF(AND(Program!D219&lt;&gt;"",OR(Kişisel!$C$1=Program!D221,AND(Program!D221="",Program!D$3=Kişisel!$C$1))),CONCATENATE(D$2,"-",Program!D219," "),"")</f>
        <v/>
      </c>
      <c r="E219" t="str">
        <f>IF(AND(Program!E219&lt;&gt;"",OR(Kişisel!$C$1=Program!E221,AND(Program!E221="",Program!E$3=Kişisel!$C$1))),CONCATENATE(E$2,"-",Program!E219," "),"")</f>
        <v/>
      </c>
      <c r="F219" t="str">
        <f>IF(AND(Program!F219&lt;&gt;"",OR(Kişisel!$C$1=Program!F221,AND(Program!F221="",Program!F$3=Kişisel!$C$1))),CONCATENATE(F$2,"-",Program!F219," "),"")</f>
        <v/>
      </c>
      <c r="G219" t="str">
        <f>IF(AND(Program!G219&lt;&gt;"",OR(Kişisel!$C$1=Program!G221,AND(Program!G221="",Program!G$3=Kişisel!$C$1))),CONCATENATE(G$2,"-",Program!G219," "),"")</f>
        <v/>
      </c>
      <c r="H219" t="str">
        <f>IF(AND(Program!H219&lt;&gt;"",OR(Kişisel!$C$1=Program!H221,AND(Program!H221="",Program!H$3=Kişisel!$C$1))),CONCATENATE(H$2,"-",Program!H219," "),"")</f>
        <v/>
      </c>
      <c r="I219" t="str">
        <f>IF(AND(Program!I219&lt;&gt;"",OR(Kişisel!$C$1=Program!I221,AND(Program!I221="",Program!I$3=Kişisel!$C$1))),CONCATENATE(I$2,"-",Program!I219," "),"")</f>
        <v/>
      </c>
      <c r="J219" t="str">
        <f>IF(AND(Program!J219&lt;&gt;"",OR(Kişisel!$C$1=Program!J221,AND(Program!J221="",Program!J$3=Kişisel!$C$1))),CONCATENATE(J$2,"-",Program!J219," "),"")</f>
        <v/>
      </c>
      <c r="K219" t="str">
        <f>IF(AND(Program!K219&lt;&gt;"",OR(Kişisel!$C$1=Program!K221,AND(Program!K221="",Program!K$3=Kişisel!$C$1))),CONCATENATE(K$2,"-",Program!K219," "),"")</f>
        <v/>
      </c>
      <c r="L219" t="str">
        <f>IF(AND(Program!L219&lt;&gt;"",OR(Kişisel!$C$1=Program!L221,AND(Program!L221="",Program!L$3=Kişisel!$C$1))),CONCATENATE(L$2,"-",Program!L219," "),"")</f>
        <v/>
      </c>
      <c r="M219" t="str">
        <f>IF(AND(Program!M219&lt;&gt;"",OR(Kişisel!$C$1=Program!M221,AND(Program!M221="",Program!M$3=Kişisel!$C$1))),CONCATENATE(M$2,"-",Program!M219," "),"")</f>
        <v/>
      </c>
      <c r="N219" t="str">
        <f>IF(AND(Program!N219&lt;&gt;"",OR(Kişisel!$C$1=Program!N221,AND(Program!N221="",Program!N$3=Kişisel!$C$1))),CONCATENATE(N$2,"-",Program!N219," "),"")</f>
        <v/>
      </c>
      <c r="O219" t="str">
        <f>IF(AND(Program!O219&lt;&gt;"",OR(Kişisel!$C$1=Program!O221,AND(Program!O221="",Program!O$3=Kişisel!$C$1))),CONCATENATE(O$2,"-",Program!O219," "),"")</f>
        <v/>
      </c>
      <c r="P219" t="str">
        <f>IF(AND(Program!P219&lt;&gt;"",OR(Kişisel!$C$1=Program!P221,AND(Program!P221="",Program!P$3=Kişisel!$C$1))),CONCATENATE(P$2,"-",Program!P219," "),"")</f>
        <v/>
      </c>
      <c r="Q219" t="str">
        <f>IF(AND(Program!Q219&lt;&gt;"",OR(Kişisel!$C$1=Program!Q221,AND(Program!Q221="",Program!Q$3=Kişisel!$C$1))),CONCATENATE(Q$2,"-",Program!Q219," "),"")</f>
        <v/>
      </c>
      <c r="R219" t="str">
        <f>IF(AND(Program!R219&lt;&gt;"",OR(Kişisel!$C$1=Program!R221,AND(Program!R221="",Program!R$3=Kişisel!$C$1))),CONCATENATE(R$2,"-",Program!R219," "),"")</f>
        <v/>
      </c>
      <c r="S219" t="str">
        <f>IF(AND(Program!S219&lt;&gt;"",OR(Kişisel!$C$1=Program!S221,AND(Program!S221="",Program!S$3=Kişisel!$C$1))),CONCATENATE(S$2,"-",Program!S219," "),"")</f>
        <v/>
      </c>
      <c r="T219" t="str">
        <f>IF(AND(Program!T219&lt;&gt;"",OR(Kişisel!$C$1=Program!T221,AND(Program!T221="",Program!T$3=Kişisel!$C$1))),CONCATENATE(T$2,"-",Program!T219," "),"")</f>
        <v/>
      </c>
      <c r="U219" t="str">
        <f>IF(AND(Program!U219&lt;&gt;"",OR(Kişisel!$C$1=Program!U221,AND(Program!U221="",Program!U$3=Kişisel!$C$1))),CONCATENATE(U$2,"-",Program!U219," "),"")</f>
        <v/>
      </c>
      <c r="V219" t="str">
        <f>IF(AND(Program!V219&lt;&gt;"",OR(Kişisel!$C$1=Program!V221,AND(Program!V221="",Program!V$3=Kişisel!$C$1))),CONCATENATE(V$2,"-",Program!V219," "),"")</f>
        <v/>
      </c>
      <c r="W219" t="str">
        <f>IF(AND(Program!W219&lt;&gt;"",OR(Kişisel!$C$1=Program!W221,AND(Program!W221="",Program!W$3=Kişisel!$C$1))),CONCATENATE(W$2,"-",Program!W219," "),"")</f>
        <v/>
      </c>
      <c r="X219" t="str">
        <f>IF(AND(Program!X219&lt;&gt;"",OR(Kişisel!$C$1=Program!X221,AND(Program!X221="",Program!X$3=Kişisel!$C$1))),CONCATENATE(X$2,"-",Program!X219," "),"")</f>
        <v/>
      </c>
      <c r="Y219" t="str">
        <f>IF(AND(Program!Y219&lt;&gt;"",OR(Kişisel!$C$1=Program!Y221,AND(Program!Y221="",Program!Y$3=Kişisel!$C$1))),CONCATENATE(Y$2,"-",Program!Y219," "),"")</f>
        <v/>
      </c>
      <c r="Z219" t="str">
        <f>IF(AND(Program!Z219&lt;&gt;"",OR(Kişisel!$C$1=Program!Z221,AND(Program!Z221="",Program!Z$3=Kişisel!$C$1))),CONCATENATE(Z$2,"-",Program!Z219," "),"")</f>
        <v/>
      </c>
      <c r="AA219" t="str">
        <f>IF(AND(Program!AA219&lt;&gt;"",OR(Kişisel!$C$1=Program!AA221,AND(Program!AA221="",Program!AA$3=Kişisel!$C$1))),CONCATENATE(AA$2,"-",Program!AA219," "),"")</f>
        <v/>
      </c>
      <c r="AB219" t="str">
        <f>IF(AND(Program!AB219&lt;&gt;"",OR(Kişisel!$C$1=Program!AB221,AND(Program!AB221="",Program!AB$3=Kişisel!$C$1))),CONCATENATE(AB$2,"-",Program!AB219," "),"")</f>
        <v/>
      </c>
      <c r="AC219" t="str">
        <f>IF(AND(Program!AC219&lt;&gt;"",OR(Kişisel!$C$1=Program!AC221,AND(Program!AC221="",Program!AC$3=Kişisel!$C$1))),CONCATENATE(AC$2,"-",Program!AC219," "),"")</f>
        <v/>
      </c>
      <c r="AD219" t="str">
        <f>IF(AND(Program!AD219&lt;&gt;"",OR(Kişisel!$C$1=Program!AD221,AND(Program!AD221="",Program!AD$3=Kişisel!$C$1))),CONCATENATE(AD$2,"-",Program!AD219," "),"")</f>
        <v/>
      </c>
      <c r="AE219" t="str">
        <f>IF(AND(Program!AE219&lt;&gt;"",OR(Kişisel!$C$1=Program!AE221,AND(Program!AE221="",Program!AE$3=Kişisel!$C$1))),CONCATENATE(AE$2,"-",Program!AE219," "),"")</f>
        <v/>
      </c>
      <c r="AF219" t="str">
        <f>IF(AND(Program!AF219&lt;&gt;"",OR(Kişisel!$C$1=Program!AF221,AND(Program!AF221="",Program!AF$3=Kişisel!$C$1))),CONCATENATE(AF$2,"-",Program!AF219," "),"")</f>
        <v/>
      </c>
      <c r="AG219" t="str">
        <f>IF(AND(Program!AG219&lt;&gt;"",OR(Kişisel!$C$1=Program!AG221,AND(Program!AG221="",Program!AG$3=Kişisel!$C$1))),CONCATENATE(AG$2,"-",Program!AG219," "),"")</f>
        <v/>
      </c>
      <c r="AH219" t="str">
        <f>IF(AND(Program!AH219&lt;&gt;"",OR(Kişisel!$C$1=Program!AH221,AND(Program!AH221="",Program!AH$3=Kişisel!$C$1))),CONCATENATE(AH$2,"-",Program!AH219," "),"")</f>
        <v/>
      </c>
      <c r="AI219" t="str">
        <f>IF(AND(Program!AI219&lt;&gt;"",OR(Kişisel!$C$1=Program!AI221,AND(Program!AI221="",Program!AI$3=Kişisel!$C$1))),CONCATENATE(AI$2,"-",Program!AI219," "),"")</f>
        <v/>
      </c>
      <c r="AJ219" t="str">
        <f>IF(AND(Program!AJ219&lt;&gt;"",OR(Kişisel!$C$1=Program!AJ221,AND(Program!AJ221="",Program!AJ$3=Kişisel!$C$1))),CONCATENATE(AJ$2,"-",Program!AJ219," "),"")</f>
        <v/>
      </c>
      <c r="AK219" t="str">
        <f>IF(AND(Program!AK219&lt;&gt;"",OR(Kişisel!$C$1=Program!AK221,AND(Program!AK221="",Program!AK$3=Kişisel!$C$1))),CONCATENATE(AK$2,"-",Program!AK219," "),"")</f>
        <v/>
      </c>
      <c r="AL219" t="str">
        <f>IF(AND(Program!AL219&lt;&gt;"",OR(Kişisel!$C$1=Program!AL221,AND(Program!AL221="",Program!AL$3=Kişisel!$C$1))),CONCATENATE(AL$2,"-",Program!AL219," "),"")</f>
        <v/>
      </c>
      <c r="AM219" t="str">
        <f>IF(AND(Program!AM219&lt;&gt;"",OR(Kişisel!$C$1=Program!AM221,AND(Program!AM221="",Program!AM$3=Kişisel!$C$1))),CONCATENATE(AM$2,"-",Program!AM219," "),"")</f>
        <v/>
      </c>
      <c r="AN219" t="str">
        <f>IF(AND(Program!AN219&lt;&gt;"",OR(Kişisel!$C$1=Program!AN221,AND(Program!AN221="",Program!AN$3=Kişisel!$C$1))),CONCATENATE(AN$2,"-",Program!AN219," "),"")</f>
        <v/>
      </c>
      <c r="AO219" t="str">
        <f>IF(AND(Program!AO219&lt;&gt;"",OR(Kişisel!$C$1=Program!AO221,AND(Program!AO221="",Program!AO$3=Kişisel!$C$1))),CONCATENATE(AO$2,"-",Program!AO219," "),"")</f>
        <v/>
      </c>
      <c r="AP219" t="str">
        <f>IF(AND(Program!AP219&lt;&gt;"",OR(Kişisel!$C$1=Program!AP221,AND(Program!AP221="",Program!AP$3=Kişisel!$C$1))),CONCATENATE(AP$2,"-",Program!AP219," "),"")</f>
        <v/>
      </c>
      <c r="AQ219" t="str">
        <f>IF(AND(Program!AQ219&lt;&gt;"",OR(Kişisel!$C$1=Program!AQ221,AND(Program!AQ221="",Program!AQ$3=Kişisel!$C$1))),CONCATENATE(AQ$2,"-",Program!AQ219," "),"")</f>
        <v/>
      </c>
      <c r="AR219" t="str">
        <f>IF(AND(Program!AR219&lt;&gt;"",OR(Kişisel!$C$1=Program!AR221,AND(Program!AR221="",Program!AR$3=Kişisel!$C$1))),CONCATENATE(AR$2,"-",Program!AR219," "),"")</f>
        <v/>
      </c>
      <c r="AS219" t="str">
        <f>IF(AND(Program!AS219&lt;&gt;"",OR(Kişisel!$C$1=Program!AS221,AND(Program!AS221="",Program!AS$3=Kişisel!$C$1))),CONCATENATE(AS$2,"-",Program!AS219," "),"")</f>
        <v/>
      </c>
      <c r="AT219" t="str">
        <f>IF(AND(Program!AT219&lt;&gt;"",OR(Kişisel!$C$1=Program!AT221,AND(Program!AT221="",Program!AT$3=Kişisel!$C$1))),CONCATENATE(AT$2,"-",Program!AT219," "),"")</f>
        <v/>
      </c>
      <c r="AU219" t="str">
        <f>IF(AND(Program!AU219&lt;&gt;"",OR(Kişisel!$C$1=Program!AU221,AND(Program!AU221="",Program!AU$3=Kişisel!$C$1))),CONCATENATE(AU$2,"-",Program!AU219," "),"")</f>
        <v/>
      </c>
      <c r="AV219" t="str">
        <f>IF(AND(Program!AV219&lt;&gt;"",OR(Kişisel!$C$1=Program!AV221,AND(Program!AV221="",Program!AV$3=Kişisel!$C$1))),CONCATENATE(AV$2,"-",Program!AV219," "),"")</f>
        <v/>
      </c>
      <c r="AW219" t="str">
        <f>IF(AND(Program!AW219&lt;&gt;"",OR(Kişisel!$C$1=Program!AW221,AND(Program!AW221="",Program!AW$3=Kişisel!$C$1))),CONCATENATE(AW$2,"-",Program!AW219," "),"")</f>
        <v/>
      </c>
      <c r="AX219" t="str">
        <f>IF(AND(Program!AX219&lt;&gt;"",OR(Kişisel!$C$1=Program!AX221,AND(Program!AX221="",Program!AX$3=Kişisel!$C$1))),CONCATENATE(AX$2,"-",Program!AX219," "),"")</f>
        <v/>
      </c>
      <c r="AY219" t="str">
        <f>IF(AND(Program!AY219&lt;&gt;"",OR(Kişisel!$C$1=Program!AY221,AND(Program!AY221="",Program!AY$3=Kişisel!$C$1))),CONCATENATE(AY$2,"-",Program!AY219," "),"")</f>
        <v/>
      </c>
      <c r="AZ219" t="str">
        <f>IF(AND(Program!AZ219&lt;&gt;"",OR(Kişisel!$C$1=Program!AZ221,AND(Program!AZ221="",Program!AZ$3=Kişisel!$C$1))),CONCATENATE(AZ$2,"-",Program!AZ219," "),"")</f>
        <v/>
      </c>
      <c r="BA219" t="str">
        <f>IF(AND(Program!BA219&lt;&gt;"",OR(Kişisel!$C$1=Program!BA221,AND(Program!BA221="",Program!BA$3=Kişisel!$C$1))),CONCATENATE(BA$2,"-",Program!BA219," "),"")</f>
        <v/>
      </c>
      <c r="BB219" t="str">
        <f>IF(AND(Program!BB219&lt;&gt;"",OR(Kişisel!$C$1=Program!BB221,AND(Program!BB221="",Program!BB$3=Kişisel!$C$1))),CONCATENATE(BB$2,"-",Program!BB219," "),"")</f>
        <v/>
      </c>
      <c r="BC219" t="str">
        <f>IF(AND(Program!BC219&lt;&gt;"",OR(Kişisel!$C$1=Program!BC221,AND(Program!BC221="",Program!BC$3=Kişisel!$C$1))),CONCATENATE(BC$2,"-",Program!BC219," "),"")</f>
        <v/>
      </c>
      <c r="BD219" t="str">
        <f>IF(AND(Program!BD219&lt;&gt;"",OR(Kişisel!$C$1=Program!BD221,AND(Program!BD221="",Program!BD$3=Kişisel!$C$1))),CONCATENATE(BD$2,"-",Program!BD219," "),"")</f>
        <v/>
      </c>
      <c r="BE219" t="str">
        <f>IF(AND(Program!BE219&lt;&gt;"",OR(Kişisel!$C$1=Program!BE221,AND(Program!BE221="",Program!BE$3=Kişisel!$C$1))),CONCATENATE(BE$2,"-",Program!BE219," "),"")</f>
        <v/>
      </c>
      <c r="BG219" t="str">
        <f t="shared" ref="BG219:BG220" si="323">CONCATENATE(AR219,AR221,AS219,AS221,AT219,AT221,AU219,AU221,AV219,AV221,AW219,AW221,AX219,AX221,AY219,AY221,AZ219,AZ221,BA219,BA221,BB219,BB221,BC219,BC221,BD219,BD221,BE219,BE221)</f>
        <v/>
      </c>
    </row>
    <row r="220" spans="1:59">
      <c r="A220" s="394"/>
      <c r="B220" s="5"/>
      <c r="D220" s="29" t="str">
        <f>IF(D218&lt;&gt;"",IF(Program!D221&lt;&gt;"","("&amp;Program!D221&amp;")","("&amp;Program!D$3&amp;")"),"")</f>
        <v/>
      </c>
      <c r="E220" s="29" t="str">
        <f>IF(E218&lt;&gt;"",IF(Program!E221&lt;&gt;"","("&amp;Program!E221&amp;")","("&amp;Program!E$3&amp;")"),"")</f>
        <v/>
      </c>
      <c r="F220" s="29" t="str">
        <f>IF(F218&lt;&gt;"",IF(Program!F221&lt;&gt;"","("&amp;Program!F221&amp;")","("&amp;Program!F$3&amp;")"),"")</f>
        <v/>
      </c>
      <c r="G220" s="29" t="str">
        <f>IF(G218&lt;&gt;"",IF(Program!G221&lt;&gt;"","("&amp;Program!G221&amp;")","("&amp;Program!G$3&amp;")"),"")</f>
        <v/>
      </c>
      <c r="H220" s="29" t="str">
        <f>IF(H218&lt;&gt;"",IF(Program!H221&lt;&gt;"","("&amp;Program!H221&amp;")","("&amp;Program!H$3&amp;")"),"")</f>
        <v/>
      </c>
      <c r="I220" s="29" t="str">
        <f>IF(I218&lt;&gt;"",IF(Program!I221&lt;&gt;"","("&amp;Program!I221&amp;")","("&amp;Program!I$3&amp;")"),"")</f>
        <v/>
      </c>
      <c r="J220" s="29" t="str">
        <f>IF(J218&lt;&gt;"",IF(Program!J221&lt;&gt;"","("&amp;Program!J221&amp;")","("&amp;Program!J$3&amp;")"),"")</f>
        <v/>
      </c>
      <c r="K220" s="29" t="str">
        <f>IF(K218&lt;&gt;"",IF(Program!K221&lt;&gt;"","("&amp;Program!K221&amp;")","("&amp;Program!K$3&amp;")"),"")</f>
        <v/>
      </c>
      <c r="L220" s="29" t="str">
        <f>IF(L218&lt;&gt;"",IF(Program!L221&lt;&gt;"","("&amp;Program!L221&amp;")","("&amp;Program!L$3&amp;")"),"")</f>
        <v/>
      </c>
      <c r="M220" s="29" t="str">
        <f>IF(M218&lt;&gt;"",IF(Program!M221&lt;&gt;"","("&amp;Program!M221&amp;")","("&amp;Program!M$3&amp;")"),"")</f>
        <v/>
      </c>
      <c r="N220" s="29" t="str">
        <f>IF(N218&lt;&gt;"",IF(Program!N221&lt;&gt;"","("&amp;Program!N221&amp;")","("&amp;Program!N$3&amp;")"),"")</f>
        <v/>
      </c>
      <c r="O220" s="29" t="str">
        <f>IF(O218&lt;&gt;"",IF(Program!O221&lt;&gt;"","("&amp;Program!O221&amp;")","("&amp;Program!O$3&amp;")"),"")</f>
        <v/>
      </c>
      <c r="P220" s="29" t="str">
        <f>IF(P218&lt;&gt;"",IF(Program!P221&lt;&gt;"","("&amp;Program!P221&amp;")","("&amp;Program!P$3&amp;")"),"")</f>
        <v/>
      </c>
      <c r="Q220" s="29" t="str">
        <f>IF(Q218&lt;&gt;"",IF(Program!Q221&lt;&gt;"","("&amp;Program!Q221&amp;")","("&amp;Program!Q$3&amp;")"),"")</f>
        <v/>
      </c>
      <c r="R220" s="29" t="str">
        <f>IF(R218&lt;&gt;"",IF(Program!R221&lt;&gt;"","("&amp;Program!R221&amp;")","("&amp;Program!R$3&amp;")"),"")</f>
        <v/>
      </c>
      <c r="S220" s="29" t="str">
        <f>IF(S218&lt;&gt;"",IF(Program!S221&lt;&gt;"","("&amp;Program!S221&amp;")","("&amp;Program!S$3&amp;")"),"")</f>
        <v/>
      </c>
      <c r="T220" s="29" t="str">
        <f>IF(T218&lt;&gt;"",IF(Program!T221&lt;&gt;"","("&amp;Program!T221&amp;")","("&amp;Program!T$3&amp;")"),"")</f>
        <v/>
      </c>
      <c r="U220" s="29" t="str">
        <f>IF(U218&lt;&gt;"",IF(Program!U221&lt;&gt;"","("&amp;Program!U221&amp;")","("&amp;Program!U$3&amp;")"),"")</f>
        <v/>
      </c>
      <c r="V220" s="29" t="str">
        <f>IF(V218&lt;&gt;"",IF(Program!V221&lt;&gt;"","("&amp;Program!V221&amp;")","("&amp;Program!V$3&amp;")"),"")</f>
        <v/>
      </c>
      <c r="W220" s="29" t="str">
        <f>IF(W218&lt;&gt;"",IF(Program!W221&lt;&gt;"","("&amp;Program!W221&amp;")","("&amp;Program!W$3&amp;")"),"")</f>
        <v/>
      </c>
      <c r="X220" s="29" t="str">
        <f>IF(X218&lt;&gt;"",IF(Program!X221&lt;&gt;"","("&amp;Program!X221&amp;")","("&amp;Program!X$3&amp;")"),"")</f>
        <v/>
      </c>
      <c r="Y220" s="29" t="str">
        <f>IF(Y218&lt;&gt;"",IF(Program!Y221&lt;&gt;"","("&amp;Program!Y221&amp;")","("&amp;Program!Y$3&amp;")"),"")</f>
        <v/>
      </c>
      <c r="Z220" s="29" t="str">
        <f>IF(Z218&lt;&gt;"",IF(Program!Z221&lt;&gt;"","("&amp;Program!Z221&amp;")","("&amp;Program!Z$3&amp;")"),"")</f>
        <v/>
      </c>
      <c r="AA220" s="29" t="str">
        <f>IF(AA218&lt;&gt;"",IF(Program!AA221&lt;&gt;"","("&amp;Program!AA221&amp;")","("&amp;Program!AA$3&amp;")"),"")</f>
        <v/>
      </c>
      <c r="AB220" s="29" t="str">
        <f>IF(AB218&lt;&gt;"",IF(Program!AB221&lt;&gt;"","("&amp;Program!AB221&amp;")","("&amp;Program!AB$3&amp;")"),"")</f>
        <v/>
      </c>
      <c r="AC220" s="29" t="str">
        <f>IF(AC218&lt;&gt;"",IF(Program!AC221&lt;&gt;"","("&amp;Program!AC221&amp;")","("&amp;Program!AC$3&amp;")"),"")</f>
        <v/>
      </c>
      <c r="AD220" s="29" t="str">
        <f>IF(AD218&lt;&gt;"",IF(Program!AD221&lt;&gt;"","("&amp;Program!AD221&amp;")","("&amp;Program!AD$3&amp;")"),"")</f>
        <v/>
      </c>
      <c r="AE220" s="29" t="str">
        <f>IF(AE218&lt;&gt;"",IF(Program!AE221&lt;&gt;"","("&amp;Program!AE221&amp;")","("&amp;Program!AE$3&amp;")"),"")</f>
        <v/>
      </c>
      <c r="AF220" s="29" t="str">
        <f>IF(AF218&lt;&gt;"",IF(Program!AF221&lt;&gt;"","("&amp;Program!AF221&amp;")","("&amp;Program!AF$3&amp;")"),"")</f>
        <v/>
      </c>
      <c r="AG220" s="29" t="str">
        <f>IF(AG218&lt;&gt;"",IF(Program!AG221&lt;&gt;"","("&amp;Program!AG221&amp;")","("&amp;Program!AG$3&amp;")"),"")</f>
        <v/>
      </c>
      <c r="AH220" s="29" t="str">
        <f>IF(AH218&lt;&gt;"",IF(Program!AH221&lt;&gt;"","("&amp;Program!AH221&amp;")","("&amp;Program!AH$3&amp;")"),"")</f>
        <v/>
      </c>
      <c r="AI220" s="29" t="str">
        <f>IF(AI218&lt;&gt;"",IF(Program!AI221&lt;&gt;"","("&amp;Program!AI221&amp;")","("&amp;Program!AI$3&amp;")"),"")</f>
        <v/>
      </c>
      <c r="AJ220" s="29" t="str">
        <f>IF(AJ218&lt;&gt;"",IF(Program!AJ221&lt;&gt;"","("&amp;Program!AJ221&amp;")","("&amp;Program!AJ$3&amp;")"),"")</f>
        <v/>
      </c>
      <c r="AK220" s="29" t="str">
        <f>IF(AK218&lt;&gt;"",IF(Program!AK221&lt;&gt;"","("&amp;Program!AK221&amp;")","("&amp;Program!AK$3&amp;")"),"")</f>
        <v/>
      </c>
      <c r="AL220" s="29" t="str">
        <f>IF(AL218&lt;&gt;"",IF(Program!AL221&lt;&gt;"","("&amp;Program!AL221&amp;")","("&amp;Program!AL$3&amp;")"),"")</f>
        <v/>
      </c>
      <c r="AM220" s="29" t="str">
        <f>IF(AM218&lt;&gt;"",IF(Program!AM221&lt;&gt;"","("&amp;Program!AM221&amp;")","("&amp;Program!AM$3&amp;")"),"")</f>
        <v/>
      </c>
      <c r="AN220" s="29" t="str">
        <f>IF(AN218&lt;&gt;"",IF(Program!AN221&lt;&gt;"","("&amp;Program!AN221&amp;")","("&amp;Program!AN$3&amp;")"),"")</f>
        <v/>
      </c>
      <c r="AO220" s="29" t="str">
        <f>IF(AO218&lt;&gt;"",IF(Program!AO221&lt;&gt;"","("&amp;Program!AO221&amp;")","("&amp;Program!AO$3&amp;")"),"")</f>
        <v/>
      </c>
      <c r="AP220" s="29" t="str">
        <f>IF(AP218&lt;&gt;"",IF(Program!AP221&lt;&gt;"","("&amp;Program!AP221&amp;")","("&amp;Program!AP$3&amp;")"),"")</f>
        <v/>
      </c>
      <c r="AQ220" s="29" t="str">
        <f>IF(AQ218&lt;&gt;"",IF(Program!AQ221&lt;&gt;"","("&amp;Program!AQ221&amp;")","("&amp;Program!AQ$3&amp;")"),"")</f>
        <v/>
      </c>
      <c r="AR220" s="29" t="str">
        <f>IF(AR218&lt;&gt;"",IF(Program!AR221&lt;&gt;"","("&amp;Program!AR221&amp;")","("&amp;Program!AR$3&amp;")"),"")</f>
        <v/>
      </c>
      <c r="AS220" s="29" t="str">
        <f>IF(AS218&lt;&gt;"",IF(Program!AS221&lt;&gt;"","("&amp;Program!AS221&amp;")","("&amp;Program!AS$3&amp;")"),"")</f>
        <v/>
      </c>
      <c r="AT220" s="29" t="str">
        <f>IF(AT218&lt;&gt;"",IF(Program!AT221&lt;&gt;"","("&amp;Program!AT221&amp;")","("&amp;Program!AT$3&amp;")"),"")</f>
        <v/>
      </c>
      <c r="AU220" s="29" t="str">
        <f>IF(AU218&lt;&gt;"",IF(Program!AU221&lt;&gt;"","("&amp;Program!AU221&amp;")","("&amp;Program!AU$3&amp;")"),"")</f>
        <v/>
      </c>
      <c r="AV220" s="29" t="str">
        <f>IF(AV218&lt;&gt;"",IF(Program!AV221&lt;&gt;"","("&amp;Program!AV221&amp;")","("&amp;Program!AV$3&amp;")"),"")</f>
        <v/>
      </c>
      <c r="AW220" s="29" t="str">
        <f>IF(AW218&lt;&gt;"",IF(Program!AW221&lt;&gt;"","("&amp;Program!AW221&amp;")","("&amp;Program!AW$3&amp;")"),"")</f>
        <v/>
      </c>
      <c r="AX220" s="29" t="str">
        <f>IF(AX218&lt;&gt;"",IF(Program!AX221&lt;&gt;"","("&amp;Program!AX221&amp;")","("&amp;Program!AX$3&amp;")"),"")</f>
        <v/>
      </c>
      <c r="AY220" s="29" t="str">
        <f>IF(AY218&lt;&gt;"",IF(Program!AY221&lt;&gt;"","("&amp;Program!AY221&amp;")","("&amp;Program!AY$3&amp;")"),"")</f>
        <v/>
      </c>
      <c r="AZ220" s="29" t="str">
        <f>IF(AZ218&lt;&gt;"",IF(Program!AZ221&lt;&gt;"","("&amp;Program!AZ221&amp;")","("&amp;Program!AZ$3&amp;")"),"")</f>
        <v/>
      </c>
      <c r="BA220" s="29" t="str">
        <f>IF(BA218&lt;&gt;"",IF(Program!BA221&lt;&gt;"","("&amp;Program!BA221&amp;")","("&amp;Program!BA$3&amp;")"),"")</f>
        <v/>
      </c>
      <c r="BB220" s="29" t="str">
        <f>IF(BB218&lt;&gt;"",IF(Program!BB221&lt;&gt;"","("&amp;Program!BB221&amp;")","("&amp;Program!BB$3&amp;")"),"")</f>
        <v/>
      </c>
      <c r="BC220" s="29" t="str">
        <f>IF(BC218&lt;&gt;"",IF(Program!BC221&lt;&gt;"","("&amp;Program!BC221&amp;")","("&amp;Program!BC$3&amp;")"),"")</f>
        <v/>
      </c>
      <c r="BD220" s="29" t="str">
        <f>IF(BD218&lt;&gt;"",IF(Program!BD221&lt;&gt;"","("&amp;Program!BD221&amp;")","("&amp;Program!BD$3&amp;")"),"")</f>
        <v/>
      </c>
      <c r="BE220" s="29" t="str">
        <f>IF(BE218&lt;&gt;"",IF(Program!BE221&lt;&gt;"","("&amp;Program!BE221&amp;")","("&amp;Program!BE$3&amp;")"),"")</f>
        <v/>
      </c>
      <c r="BF220" t="str">
        <f t="shared" ref="BF220" si="324">CONCATENATE(D220,D222,E220,E222,F220,F222,G220,G222,H220,H222,I220,I222,J220,J222,K220,K222,L220,L222,M220,M222,N220,N222,O220,O222,P220,P222,Q220,Q222,R220,R222,S220,S222,T220,T222,U220,U222,V220,V222,W220,W222,X220,X222,Y220,Y222,Z220,Z222,AA220,AA222,AB220,AB222,AC220,AC222,AD220,AD222,AE220,AE222,AF220,AF222,AG220,AG222,AH220,AH222,AI220,AI222,AJ220,AJ222,AK220,AK222,AL220,AL222,AM220,AM222,AN220,AN222,AO220,AO222,AP220,AP222,AQ220,AQ222)</f>
        <v/>
      </c>
      <c r="BG220" t="str">
        <f t="shared" si="323"/>
        <v/>
      </c>
    </row>
    <row r="221" spans="1:59">
      <c r="A221" s="394"/>
      <c r="B221" s="5">
        <v>0.375</v>
      </c>
      <c r="C221" s="6" t="str">
        <f t="shared" ref="C221" si="325">CONCATENATE(D221,D223,E221,E223,F221,F223,G221,G223,H221,H223,I221,I223,J221,J223,K221,K223,L221,L223,M221,M223,N221,N223,O221,O223,P221,P223,Q221,Q223,R221,R223,S221,S223,T221,T223,U221,U223,V221,V223,W221,W223,X221,X223,Y221,Y223,Z221,Z223,AA221,AA223,AB221,AB223,AC221,AC223,AD221,AD223,AE221,AE223,AF221,AF223,AG221,AG223,AH221,AH223,AI221,AI223,AJ221,AJ223,AK221,AK223,AL221,AL223,AM221,AM223,AN221,AN223,AO221,AO223,AP221,AP223,AQ221,AQ223)</f>
        <v/>
      </c>
      <c r="D221" s="9" t="str">
        <f>IF(IFERROR(SEARCH(Kişisel!$A$1,Program!D223),FALSE),D$2&amp;"-"&amp;Program!D222&amp;"/ ","")</f>
        <v/>
      </c>
      <c r="E221" s="9" t="str">
        <f>IF(IFERROR(SEARCH(Kişisel!$A$1,Program!E223),FALSE),E$2&amp;"-"&amp;Program!E222&amp;"/ ","")</f>
        <v/>
      </c>
      <c r="F221" s="9" t="str">
        <f>IF(IFERROR(SEARCH(Kişisel!$A$1,Program!F223),FALSE),F$2&amp;"-"&amp;Program!F222&amp;"/ ","")</f>
        <v/>
      </c>
      <c r="G221" s="9" t="str">
        <f>IF(IFERROR(SEARCH(Kişisel!$A$1,Program!G223),FALSE),G$2&amp;"-"&amp;Program!G222&amp;"/ ","")</f>
        <v/>
      </c>
      <c r="H221" s="9" t="str">
        <f>IF(IFERROR(SEARCH(Kişisel!$A$1,Program!H223),FALSE),H$2&amp;"-"&amp;Program!H222&amp;"/ ","")</f>
        <v/>
      </c>
      <c r="I221" s="9" t="str">
        <f>IF(IFERROR(SEARCH(Kişisel!$A$1,Program!I223),FALSE),I$2&amp;"-"&amp;Program!I222&amp;"/ ","")</f>
        <v/>
      </c>
      <c r="J221" s="9" t="str">
        <f>IF(IFERROR(SEARCH(Kişisel!$A$1,Program!J223),FALSE),J$2&amp;"-"&amp;Program!J222&amp;"/ ","")</f>
        <v/>
      </c>
      <c r="K221" s="9" t="str">
        <f>IF(IFERROR(SEARCH(Kişisel!$A$1,Program!K223),FALSE),K$2&amp;"-"&amp;Program!K222&amp;"/ ","")</f>
        <v/>
      </c>
      <c r="L221" s="9" t="str">
        <f>IF(IFERROR(SEARCH(Kişisel!$A$1,Program!L223),FALSE),L$2&amp;"-"&amp;Program!L222&amp;"/ ","")</f>
        <v/>
      </c>
      <c r="M221" s="9" t="str">
        <f>IF(IFERROR(SEARCH(Kişisel!$A$1,Program!M223),FALSE),M$2&amp;"-"&amp;Program!M222&amp;"/ ","")</f>
        <v/>
      </c>
      <c r="N221" s="9" t="str">
        <f>IF(IFERROR(SEARCH(Kişisel!$A$1,Program!N223),FALSE),N$2&amp;"-"&amp;Program!N222&amp;"/ ","")</f>
        <v/>
      </c>
      <c r="O221" s="9" t="str">
        <f>IF(IFERROR(SEARCH(Kişisel!$A$1,Program!O223),FALSE),O$2&amp;"-"&amp;Program!O222&amp;"/ ","")</f>
        <v/>
      </c>
      <c r="P221" s="9" t="str">
        <f>IF(IFERROR(SEARCH(Kişisel!$A$1,Program!P223),FALSE),P$2&amp;"-"&amp;Program!P222&amp;"/ ","")</f>
        <v/>
      </c>
      <c r="Q221" s="9" t="str">
        <f>IF(IFERROR(SEARCH(Kişisel!$A$1,Program!Q223),FALSE),Q$2&amp;"-"&amp;Program!Q222&amp;"/ ","")</f>
        <v/>
      </c>
      <c r="R221" s="9" t="str">
        <f>IF(IFERROR(SEARCH(Kişisel!$A$1,Program!R223),FALSE),R$2&amp;"-"&amp;Program!R222&amp;"/ ","")</f>
        <v/>
      </c>
      <c r="S221" s="9" t="str">
        <f>IF(IFERROR(SEARCH(Kişisel!$A$1,Program!S223),FALSE),S$2&amp;"-"&amp;Program!S222&amp;"/ ","")</f>
        <v/>
      </c>
      <c r="T221" s="9" t="str">
        <f>IF(IFERROR(SEARCH(Kişisel!$A$1,Program!T223),FALSE),T$2&amp;"-"&amp;Program!T222&amp;"/ ","")</f>
        <v/>
      </c>
      <c r="U221" s="9" t="str">
        <f>IF(IFERROR(SEARCH(Kişisel!$A$1,Program!U223),FALSE),U$2&amp;"-"&amp;Program!U222&amp;"/ ","")</f>
        <v/>
      </c>
      <c r="V221" s="9" t="str">
        <f>IF(IFERROR(SEARCH(Kişisel!$A$1,Program!V223),FALSE),V$2&amp;"-"&amp;Program!V222&amp;"/ ","")</f>
        <v/>
      </c>
      <c r="W221" s="9" t="str">
        <f>IF(IFERROR(SEARCH(Kişisel!$A$1,Program!W223),FALSE),W$2&amp;"-"&amp;Program!W222&amp;"/ ","")</f>
        <v/>
      </c>
      <c r="X221" s="9" t="str">
        <f>IF(IFERROR(SEARCH(Kişisel!$A$1,Program!X223),FALSE),X$2&amp;"-"&amp;Program!X222&amp;"/ ","")</f>
        <v/>
      </c>
      <c r="Y221" s="9" t="str">
        <f>IF(IFERROR(SEARCH(Kişisel!$A$1,Program!Y223),FALSE),Y$2&amp;"-"&amp;Program!Y222&amp;"/ ","")</f>
        <v/>
      </c>
      <c r="Z221" s="9" t="str">
        <f>IF(IFERROR(SEARCH(Kişisel!$A$1,Program!Z223),FALSE),Z$2&amp;"-"&amp;Program!Z222&amp;"/ ","")</f>
        <v/>
      </c>
      <c r="AA221" s="9" t="str">
        <f>IF(IFERROR(SEARCH(Kişisel!$A$1,Program!AA223),FALSE),AA$2&amp;"-"&amp;Program!AA222&amp;"/ ","")</f>
        <v/>
      </c>
      <c r="AB221" s="9" t="str">
        <f>IF(IFERROR(SEARCH(Kişisel!$A$1,Program!AB223),FALSE),AB$2&amp;"-"&amp;Program!AB222&amp;"/ ","")</f>
        <v/>
      </c>
      <c r="AC221" s="9" t="str">
        <f>IF(IFERROR(SEARCH(Kişisel!$A$1,Program!AC223),FALSE),AC$2&amp;"-"&amp;Program!AC222&amp;"/ ","")</f>
        <v/>
      </c>
      <c r="AD221" s="9" t="str">
        <f>IF(IFERROR(SEARCH(Kişisel!$A$1,Program!AD223),FALSE),AD$2&amp;"-"&amp;Program!AD222&amp;"/ ","")</f>
        <v/>
      </c>
      <c r="AE221" s="9" t="str">
        <f>IF(IFERROR(SEARCH(Kişisel!$A$1,Program!AE223),FALSE),AE$2&amp;"-"&amp;Program!AE222&amp;"/ ","")</f>
        <v/>
      </c>
      <c r="AF221" s="9" t="str">
        <f>IF(IFERROR(SEARCH(Kişisel!$A$1,Program!AF223),FALSE),AF$2&amp;"-"&amp;Program!AF222&amp;"/ ","")</f>
        <v/>
      </c>
      <c r="AG221" s="9" t="str">
        <f>IF(IFERROR(SEARCH(Kişisel!$A$1,Program!AG223),FALSE),AG$2&amp;"-"&amp;Program!AG222&amp;"/ ","")</f>
        <v/>
      </c>
      <c r="AH221" s="9" t="str">
        <f>IF(IFERROR(SEARCH(Kişisel!$A$1,Program!AH223),FALSE),AH$2&amp;"-"&amp;Program!AH222&amp;"/ ","")</f>
        <v/>
      </c>
      <c r="AI221" s="9" t="str">
        <f>IF(IFERROR(SEARCH(Kişisel!$A$1,Program!AI223),FALSE),AI$2&amp;"-"&amp;Program!AI222&amp;"/ ","")</f>
        <v/>
      </c>
      <c r="AJ221" s="9" t="str">
        <f>IF(IFERROR(SEARCH(Kişisel!$A$1,Program!AJ223),FALSE),AJ$2&amp;"-"&amp;Program!AJ222&amp;"/ ","")</f>
        <v/>
      </c>
      <c r="AK221" s="9" t="str">
        <f>IF(IFERROR(SEARCH(Kişisel!$A$1,Program!AK223),FALSE),AK$2&amp;"-"&amp;Program!AK222&amp;"/ ","")</f>
        <v/>
      </c>
      <c r="AL221" s="9" t="str">
        <f>IF(IFERROR(SEARCH(Kişisel!$A$1,Program!AL223),FALSE),AL$2&amp;"-"&amp;Program!AL222&amp;"/ ","")</f>
        <v/>
      </c>
      <c r="AM221" s="9" t="str">
        <f>IF(IFERROR(SEARCH(Kişisel!$A$1,Program!AM223),FALSE),AM$2&amp;"-"&amp;Program!AM222&amp;"/ ","")</f>
        <v/>
      </c>
      <c r="AN221" s="9" t="str">
        <f>IF(IFERROR(SEARCH(Kişisel!$A$1,Program!AN223),FALSE),AN$2&amp;"-"&amp;Program!AN222&amp;"/ ","")</f>
        <v/>
      </c>
      <c r="AO221" s="9" t="str">
        <f>IF(IFERROR(SEARCH(Kişisel!$A$1,Program!AO223),FALSE),AO$2&amp;"-"&amp;Program!AO222&amp;"/ ","")</f>
        <v/>
      </c>
      <c r="AP221" s="9" t="str">
        <f>IF(IFERROR(SEARCH(Kişisel!$A$1,Program!AP223),FALSE),AP$2&amp;"-"&amp;Program!AP222&amp;"/ ","")</f>
        <v/>
      </c>
      <c r="AQ221" s="9" t="str">
        <f>IF(IFERROR(SEARCH(Kişisel!$A$1,Program!AQ223),FALSE),AQ$2&amp;"-"&amp;Program!AQ222&amp;"/ ","")</f>
        <v/>
      </c>
      <c r="AR221" s="9" t="str">
        <f>IF(IFERROR(SEARCH(Kişisel!$A$1,Program!AR223),FALSE),AR$2&amp;"-"&amp;Program!AR222&amp;"/ ","")</f>
        <v/>
      </c>
      <c r="AS221" s="9" t="str">
        <f>IF(IFERROR(SEARCH(Kişisel!$A$1,Program!AS223),FALSE),AS$2&amp;"-"&amp;Program!AS222&amp;"/ ","")</f>
        <v/>
      </c>
      <c r="AT221" s="9" t="str">
        <f>IF(IFERROR(SEARCH(Kişisel!$A$1,Program!AT223),FALSE),AT$2&amp;"-"&amp;Program!AT222&amp;"/ ","")</f>
        <v/>
      </c>
      <c r="AU221" s="9" t="str">
        <f>IF(IFERROR(SEARCH(Kişisel!$A$1,Program!AU223),FALSE),AU$2&amp;"-"&amp;Program!AU222&amp;"/ ","")</f>
        <v/>
      </c>
      <c r="AV221" s="9" t="str">
        <f>IF(IFERROR(SEARCH(Kişisel!$A$1,Program!AV223),FALSE),AV$2&amp;"-"&amp;Program!AV222&amp;"/ ","")</f>
        <v/>
      </c>
      <c r="AW221" s="9" t="str">
        <f>IF(IFERROR(SEARCH(Kişisel!$A$1,Program!AW223),FALSE),AW$2&amp;"-"&amp;Program!AW222&amp;"/ ","")</f>
        <v/>
      </c>
      <c r="AX221" s="9" t="str">
        <f>IF(IFERROR(SEARCH(Kişisel!$A$1,Program!AX223),FALSE),AX$2&amp;"-"&amp;Program!AX222&amp;"/ ","")</f>
        <v/>
      </c>
      <c r="AY221" s="9" t="str">
        <f>IF(IFERROR(SEARCH(Kişisel!$A$1,Program!AY223),FALSE),AY$2&amp;"-"&amp;Program!AY222&amp;"/ ","")</f>
        <v/>
      </c>
      <c r="AZ221" s="9" t="str">
        <f>IF(IFERROR(SEARCH(Kişisel!$A$1,Program!AZ223),FALSE),AZ$2&amp;"-"&amp;Program!AZ222&amp;"/ ","")</f>
        <v/>
      </c>
      <c r="BA221" s="9" t="str">
        <f>IF(IFERROR(SEARCH(Kişisel!$A$1,Program!BA223),FALSE),BA$2&amp;"-"&amp;Program!BA222&amp;"/ ","")</f>
        <v/>
      </c>
      <c r="BB221" s="9" t="str">
        <f>IF(IFERROR(SEARCH(Kişisel!$A$1,Program!BB223),FALSE),BB$2&amp;"-"&amp;Program!BB222&amp;"/ ","")</f>
        <v/>
      </c>
      <c r="BC221" s="9" t="str">
        <f>IF(IFERROR(SEARCH(Kişisel!$A$1,Program!BC223),FALSE),BC$2&amp;"-"&amp;Program!BC222&amp;"/ ","")</f>
        <v/>
      </c>
      <c r="BD221" s="9" t="str">
        <f>IF(IFERROR(SEARCH(Kişisel!$A$1,Program!BD223),FALSE),BD$2&amp;"-"&amp;Program!BD222&amp;"/ ","")</f>
        <v/>
      </c>
      <c r="BE221" s="9" t="str">
        <f>IF(IFERROR(SEARCH(Kişisel!$A$1,Program!BE223),FALSE),BE$2&amp;"-"&amp;Program!BE222&amp;"/ ","")</f>
        <v/>
      </c>
      <c r="BF221" t="str">
        <f t="shared" ref="BF221" si="326">CONCATENATE(D221,E221,F221,G221,H221,I221,J221,K221,L221,M221,N221,O221,P221,Q221,R221,S221,T221,U221,V221,W221,X221,Y221,Z221,AA221,AB221,AC221,AD221,AE221,AF221,AG221,AH221,AI221,AJ221,AK221,AL221,AM221,AN221,AO221,AP221,AQ221,)</f>
        <v/>
      </c>
      <c r="BG221" t="str">
        <f t="shared" ref="BG221" si="327">CONCATENATE(AR221,AS221,AT221,AU221,AV221,AW221,AX221,AY221,AZ221,BA221,BB221,BC221,BD221,BE221,)</f>
        <v/>
      </c>
    </row>
    <row r="222" spans="1:59">
      <c r="A222" s="394"/>
      <c r="B222" s="5"/>
      <c r="C222" s="6" t="str">
        <f t="shared" ref="C222" si="328">CONCATENATE(D222,E222,F222,G222,H222,I222,J222,K222,L222,M222,N222,O222,P222,Q222,R222,S222,T222,U222,V222,W222,X222,Y222,Z222,AA222,AB222,AC222,AD222,AE222,AF222,AG222,AH222,AI222,AJ222,AK222,AL222,AM222,AN222,AO222,AP222,AQ222)</f>
        <v/>
      </c>
      <c r="D222" t="str">
        <f>IF(AND(Program!D222&lt;&gt;"",OR(Kişisel!$C$1=Program!D224,AND(Program!D224="",Program!D$3=Kişisel!$C$1))),CONCATENATE(D$2,"-",Program!D222," "),"")</f>
        <v/>
      </c>
      <c r="E222" t="str">
        <f>IF(AND(Program!E222&lt;&gt;"",OR(Kişisel!$C$1=Program!E224,AND(Program!E224="",Program!E$3=Kişisel!$C$1))),CONCATENATE(E$2,"-",Program!E222," "),"")</f>
        <v/>
      </c>
      <c r="F222" t="str">
        <f>IF(AND(Program!F222&lt;&gt;"",OR(Kişisel!$C$1=Program!F224,AND(Program!F224="",Program!F$3=Kişisel!$C$1))),CONCATENATE(F$2,"-",Program!F222," "),"")</f>
        <v/>
      </c>
      <c r="G222" t="str">
        <f>IF(AND(Program!G222&lt;&gt;"",OR(Kişisel!$C$1=Program!G224,AND(Program!G224="",Program!G$3=Kişisel!$C$1))),CONCATENATE(G$2,"-",Program!G222," "),"")</f>
        <v/>
      </c>
      <c r="H222" t="str">
        <f>IF(AND(Program!H222&lt;&gt;"",OR(Kişisel!$C$1=Program!H224,AND(Program!H224="",Program!H$3=Kişisel!$C$1))),CONCATENATE(H$2,"-",Program!H222," "),"")</f>
        <v/>
      </c>
      <c r="I222" t="str">
        <f>IF(AND(Program!I222&lt;&gt;"",OR(Kişisel!$C$1=Program!I224,AND(Program!I224="",Program!I$3=Kişisel!$C$1))),CONCATENATE(I$2,"-",Program!I222," "),"")</f>
        <v/>
      </c>
      <c r="J222" t="str">
        <f>IF(AND(Program!J222&lt;&gt;"",OR(Kişisel!$C$1=Program!J224,AND(Program!J224="",Program!J$3=Kişisel!$C$1))),CONCATENATE(J$2,"-",Program!J222," "),"")</f>
        <v/>
      </c>
      <c r="K222" t="str">
        <f>IF(AND(Program!K222&lt;&gt;"",OR(Kişisel!$C$1=Program!K224,AND(Program!K224="",Program!K$3=Kişisel!$C$1))),CONCATENATE(K$2,"-",Program!K222," "),"")</f>
        <v/>
      </c>
      <c r="L222" t="str">
        <f>IF(AND(Program!L222&lt;&gt;"",OR(Kişisel!$C$1=Program!L224,AND(Program!L224="",Program!L$3=Kişisel!$C$1))),CONCATENATE(L$2,"-",Program!L222," "),"")</f>
        <v/>
      </c>
      <c r="M222" t="str">
        <f>IF(AND(Program!M222&lt;&gt;"",OR(Kişisel!$C$1=Program!M224,AND(Program!M224="",Program!M$3=Kişisel!$C$1))),CONCATENATE(M$2,"-",Program!M222," "),"")</f>
        <v/>
      </c>
      <c r="N222" t="str">
        <f>IF(AND(Program!N222&lt;&gt;"",OR(Kişisel!$C$1=Program!N224,AND(Program!N224="",Program!N$3=Kişisel!$C$1))),CONCATENATE(N$2,"-",Program!N222," "),"")</f>
        <v/>
      </c>
      <c r="O222" t="str">
        <f>IF(AND(Program!O222&lt;&gt;"",OR(Kişisel!$C$1=Program!O224,AND(Program!O224="",Program!O$3=Kişisel!$C$1))),CONCATENATE(O$2,"-",Program!O222," "),"")</f>
        <v/>
      </c>
      <c r="P222" t="str">
        <f>IF(AND(Program!P222&lt;&gt;"",OR(Kişisel!$C$1=Program!P224,AND(Program!P224="",Program!P$3=Kişisel!$C$1))),CONCATENATE(P$2,"-",Program!P222," "),"")</f>
        <v/>
      </c>
      <c r="Q222" t="str">
        <f>IF(AND(Program!Q222&lt;&gt;"",OR(Kişisel!$C$1=Program!Q224,AND(Program!Q224="",Program!Q$3=Kişisel!$C$1))),CONCATENATE(Q$2,"-",Program!Q222," "),"")</f>
        <v/>
      </c>
      <c r="R222" t="str">
        <f>IF(AND(Program!R222&lt;&gt;"",OR(Kişisel!$C$1=Program!R224,AND(Program!R224="",Program!R$3=Kişisel!$C$1))),CONCATENATE(R$2,"-",Program!R222," "),"")</f>
        <v/>
      </c>
      <c r="S222" t="str">
        <f>IF(AND(Program!S222&lt;&gt;"",OR(Kişisel!$C$1=Program!S224,AND(Program!S224="",Program!S$3=Kişisel!$C$1))),CONCATENATE(S$2,"-",Program!S222," "),"")</f>
        <v/>
      </c>
      <c r="T222" t="str">
        <f>IF(AND(Program!T222&lt;&gt;"",OR(Kişisel!$C$1=Program!T224,AND(Program!T224="",Program!T$3=Kişisel!$C$1))),CONCATENATE(T$2,"-",Program!T222," "),"")</f>
        <v/>
      </c>
      <c r="U222" t="str">
        <f>IF(AND(Program!U222&lt;&gt;"",OR(Kişisel!$C$1=Program!U224,AND(Program!U224="",Program!U$3=Kişisel!$C$1))),CONCATENATE(U$2,"-",Program!U222," "),"")</f>
        <v/>
      </c>
      <c r="V222" t="str">
        <f>IF(AND(Program!V222&lt;&gt;"",OR(Kişisel!$C$1=Program!V224,AND(Program!V224="",Program!V$3=Kişisel!$C$1))),CONCATENATE(V$2,"-",Program!V222," "),"")</f>
        <v/>
      </c>
      <c r="W222" t="str">
        <f>IF(AND(Program!W222&lt;&gt;"",OR(Kişisel!$C$1=Program!W224,AND(Program!W224="",Program!W$3=Kişisel!$C$1))),CONCATENATE(W$2,"-",Program!W222," "),"")</f>
        <v/>
      </c>
      <c r="X222" t="str">
        <f>IF(AND(Program!X222&lt;&gt;"",OR(Kişisel!$C$1=Program!X224,AND(Program!X224="",Program!X$3=Kişisel!$C$1))),CONCATENATE(X$2,"-",Program!X222," "),"")</f>
        <v/>
      </c>
      <c r="Y222" t="str">
        <f>IF(AND(Program!Y222&lt;&gt;"",OR(Kişisel!$C$1=Program!Y224,AND(Program!Y224="",Program!Y$3=Kişisel!$C$1))),CONCATENATE(Y$2,"-",Program!Y222," "),"")</f>
        <v/>
      </c>
      <c r="Z222" t="str">
        <f>IF(AND(Program!Z222&lt;&gt;"",OR(Kişisel!$C$1=Program!Z224,AND(Program!Z224="",Program!Z$3=Kişisel!$C$1))),CONCATENATE(Z$2,"-",Program!Z222," "),"")</f>
        <v/>
      </c>
      <c r="AA222" t="str">
        <f>IF(AND(Program!AA222&lt;&gt;"",OR(Kişisel!$C$1=Program!AA224,AND(Program!AA224="",Program!AA$3=Kişisel!$C$1))),CONCATENATE(AA$2,"-",Program!AA222," "),"")</f>
        <v/>
      </c>
      <c r="AB222" t="str">
        <f>IF(AND(Program!AB222&lt;&gt;"",OR(Kişisel!$C$1=Program!AB224,AND(Program!AB224="",Program!AB$3=Kişisel!$C$1))),CONCATENATE(AB$2,"-",Program!AB222," "),"")</f>
        <v/>
      </c>
      <c r="AC222" t="str">
        <f>IF(AND(Program!AC222&lt;&gt;"",OR(Kişisel!$C$1=Program!AC224,AND(Program!AC224="",Program!AC$3=Kişisel!$C$1))),CONCATENATE(AC$2,"-",Program!AC222," "),"")</f>
        <v/>
      </c>
      <c r="AD222" t="str">
        <f>IF(AND(Program!AD222&lt;&gt;"",OR(Kişisel!$C$1=Program!AD224,AND(Program!AD224="",Program!AD$3=Kişisel!$C$1))),CONCATENATE(AD$2,"-",Program!AD222," "),"")</f>
        <v/>
      </c>
      <c r="AE222" t="str">
        <f>IF(AND(Program!AE222&lt;&gt;"",OR(Kişisel!$C$1=Program!AE224,AND(Program!AE224="",Program!AE$3=Kişisel!$C$1))),CONCATENATE(AE$2,"-",Program!AE222," "),"")</f>
        <v/>
      </c>
      <c r="AF222" t="str">
        <f>IF(AND(Program!AF222&lt;&gt;"",OR(Kişisel!$C$1=Program!AF224,AND(Program!AF224="",Program!AF$3=Kişisel!$C$1))),CONCATENATE(AF$2,"-",Program!AF222," "),"")</f>
        <v/>
      </c>
      <c r="AG222" t="str">
        <f>IF(AND(Program!AG222&lt;&gt;"",OR(Kişisel!$C$1=Program!AG224,AND(Program!AG224="",Program!AG$3=Kişisel!$C$1))),CONCATENATE(AG$2,"-",Program!AG222," "),"")</f>
        <v/>
      </c>
      <c r="AH222" t="str">
        <f>IF(AND(Program!AH222&lt;&gt;"",OR(Kişisel!$C$1=Program!AH224,AND(Program!AH224="",Program!AH$3=Kişisel!$C$1))),CONCATENATE(AH$2,"-",Program!AH222," "),"")</f>
        <v/>
      </c>
      <c r="AI222" t="str">
        <f>IF(AND(Program!AI222&lt;&gt;"",OR(Kişisel!$C$1=Program!AI224,AND(Program!AI224="",Program!AI$3=Kişisel!$C$1))),CONCATENATE(AI$2,"-",Program!AI222," "),"")</f>
        <v/>
      </c>
      <c r="AJ222" t="str">
        <f>IF(AND(Program!AJ222&lt;&gt;"",OR(Kişisel!$C$1=Program!AJ224,AND(Program!AJ224="",Program!AJ$3=Kişisel!$C$1))),CONCATENATE(AJ$2,"-",Program!AJ222," "),"")</f>
        <v/>
      </c>
      <c r="AK222" t="str">
        <f>IF(AND(Program!AK222&lt;&gt;"",OR(Kişisel!$C$1=Program!AK224,AND(Program!AK224="",Program!AK$3=Kişisel!$C$1))),CONCATENATE(AK$2,"-",Program!AK222," "),"")</f>
        <v/>
      </c>
      <c r="AL222" t="str">
        <f>IF(AND(Program!AL222&lt;&gt;"",OR(Kişisel!$C$1=Program!AL224,AND(Program!AL224="",Program!AL$3=Kişisel!$C$1))),CONCATENATE(AL$2,"-",Program!AL222," "),"")</f>
        <v/>
      </c>
      <c r="AM222" t="str">
        <f>IF(AND(Program!AM222&lt;&gt;"",OR(Kişisel!$C$1=Program!AM224,AND(Program!AM224="",Program!AM$3=Kişisel!$C$1))),CONCATENATE(AM$2,"-",Program!AM222," "),"")</f>
        <v/>
      </c>
      <c r="AN222" t="str">
        <f>IF(AND(Program!AN222&lt;&gt;"",OR(Kişisel!$C$1=Program!AN224,AND(Program!AN224="",Program!AN$3=Kişisel!$C$1))),CONCATENATE(AN$2,"-",Program!AN222," "),"")</f>
        <v/>
      </c>
      <c r="AO222" t="str">
        <f>IF(AND(Program!AO222&lt;&gt;"",OR(Kişisel!$C$1=Program!AO224,AND(Program!AO224="",Program!AO$3=Kişisel!$C$1))),CONCATENATE(AO$2,"-",Program!AO222," "),"")</f>
        <v/>
      </c>
      <c r="AP222" t="str">
        <f>IF(AND(Program!AP222&lt;&gt;"",OR(Kişisel!$C$1=Program!AP224,AND(Program!AP224="",Program!AP$3=Kişisel!$C$1))),CONCATENATE(AP$2,"-",Program!AP222," "),"")</f>
        <v/>
      </c>
      <c r="AQ222" t="str">
        <f>IF(AND(Program!AQ222&lt;&gt;"",OR(Kişisel!$C$1=Program!AQ224,AND(Program!AQ224="",Program!AQ$3=Kişisel!$C$1))),CONCATENATE(AQ$2,"-",Program!AQ222," "),"")</f>
        <v/>
      </c>
      <c r="AR222" t="str">
        <f>IF(AND(Program!AR222&lt;&gt;"",OR(Kişisel!$C$1=Program!AR224,AND(Program!AR224="",Program!AR$3=Kişisel!$C$1))),CONCATENATE(AR$2,"-",Program!AR222," "),"")</f>
        <v/>
      </c>
      <c r="AS222" t="str">
        <f>IF(AND(Program!AS222&lt;&gt;"",OR(Kişisel!$C$1=Program!AS224,AND(Program!AS224="",Program!AS$3=Kişisel!$C$1))),CONCATENATE(AS$2,"-",Program!AS222," "),"")</f>
        <v/>
      </c>
      <c r="AT222" t="str">
        <f>IF(AND(Program!AT222&lt;&gt;"",OR(Kişisel!$C$1=Program!AT224,AND(Program!AT224="",Program!AT$3=Kişisel!$C$1))),CONCATENATE(AT$2,"-",Program!AT222," "),"")</f>
        <v/>
      </c>
      <c r="AU222" t="str">
        <f>IF(AND(Program!AU222&lt;&gt;"",OR(Kişisel!$C$1=Program!AU224,AND(Program!AU224="",Program!AU$3=Kişisel!$C$1))),CONCATENATE(AU$2,"-",Program!AU222," "),"")</f>
        <v/>
      </c>
      <c r="AV222" t="str">
        <f>IF(AND(Program!AV222&lt;&gt;"",OR(Kişisel!$C$1=Program!AV224,AND(Program!AV224="",Program!AV$3=Kişisel!$C$1))),CONCATENATE(AV$2,"-",Program!AV222," "),"")</f>
        <v/>
      </c>
      <c r="AW222" t="str">
        <f>IF(AND(Program!AW222&lt;&gt;"",OR(Kişisel!$C$1=Program!AW224,AND(Program!AW224="",Program!AW$3=Kişisel!$C$1))),CONCATENATE(AW$2,"-",Program!AW222," "),"")</f>
        <v/>
      </c>
      <c r="AX222" t="str">
        <f>IF(AND(Program!AX222&lt;&gt;"",OR(Kişisel!$C$1=Program!AX224,AND(Program!AX224="",Program!AX$3=Kişisel!$C$1))),CONCATENATE(AX$2,"-",Program!AX222," "),"")</f>
        <v/>
      </c>
      <c r="AY222" t="str">
        <f>IF(AND(Program!AY222&lt;&gt;"",OR(Kişisel!$C$1=Program!AY224,AND(Program!AY224="",Program!AY$3=Kişisel!$C$1))),CONCATENATE(AY$2,"-",Program!AY222," "),"")</f>
        <v/>
      </c>
      <c r="AZ222" t="str">
        <f>IF(AND(Program!AZ222&lt;&gt;"",OR(Kişisel!$C$1=Program!AZ224,AND(Program!AZ224="",Program!AZ$3=Kişisel!$C$1))),CONCATENATE(AZ$2,"-",Program!AZ222," "),"")</f>
        <v/>
      </c>
      <c r="BA222" t="str">
        <f>IF(AND(Program!BA222&lt;&gt;"",OR(Kişisel!$C$1=Program!BA224,AND(Program!BA224="",Program!BA$3=Kişisel!$C$1))),CONCATENATE(BA$2,"-",Program!BA222," "),"")</f>
        <v/>
      </c>
      <c r="BB222" t="str">
        <f>IF(AND(Program!BB222&lt;&gt;"",OR(Kişisel!$C$1=Program!BB224,AND(Program!BB224="",Program!BB$3=Kişisel!$C$1))),CONCATENATE(BB$2,"-",Program!BB222," "),"")</f>
        <v/>
      </c>
      <c r="BC222" t="str">
        <f>IF(AND(Program!BC222&lt;&gt;"",OR(Kişisel!$C$1=Program!BC224,AND(Program!BC224="",Program!BC$3=Kişisel!$C$1))),CONCATENATE(BC$2,"-",Program!BC222," "),"")</f>
        <v/>
      </c>
      <c r="BD222" t="str">
        <f>IF(AND(Program!BD222&lt;&gt;"",OR(Kişisel!$C$1=Program!BD224,AND(Program!BD224="",Program!BD$3=Kişisel!$C$1))),CONCATENATE(BD$2,"-",Program!BD222," "),"")</f>
        <v/>
      </c>
      <c r="BE222" t="str">
        <f>IF(AND(Program!BE222&lt;&gt;"",OR(Kişisel!$C$1=Program!BE224,AND(Program!BE224="",Program!BE$3=Kişisel!$C$1))),CONCATENATE(BE$2,"-",Program!BE222," "),"")</f>
        <v/>
      </c>
      <c r="BG222" t="str">
        <f t="shared" ref="BG222:BG223" si="329">CONCATENATE(AR222,AR224,AS222,AS224,AT222,AT224,AU222,AU224,AV222,AV224,AW222,AW224,AX222,AX224,AY222,AY224,AZ222,AZ224,BA222,BA224,BB222,BB224,BC222,BC224,BD222,BD224,BE222,BE224)</f>
        <v/>
      </c>
    </row>
    <row r="223" spans="1:59">
      <c r="A223" s="394"/>
      <c r="B223" s="5"/>
      <c r="D223" s="29" t="str">
        <f>IF(D221&lt;&gt;"",IF(Program!D224&lt;&gt;"","("&amp;Program!D224&amp;")","("&amp;Program!D$3&amp;")"),"")</f>
        <v/>
      </c>
      <c r="E223" s="29" t="str">
        <f>IF(E221&lt;&gt;"",IF(Program!E224&lt;&gt;"","("&amp;Program!E224&amp;")","("&amp;Program!E$3&amp;")"),"")</f>
        <v/>
      </c>
      <c r="F223" s="29" t="str">
        <f>IF(F221&lt;&gt;"",IF(Program!F224&lt;&gt;"","("&amp;Program!F224&amp;")","("&amp;Program!F$3&amp;")"),"")</f>
        <v/>
      </c>
      <c r="G223" s="29" t="str">
        <f>IF(G221&lt;&gt;"",IF(Program!G224&lt;&gt;"","("&amp;Program!G224&amp;")","("&amp;Program!G$3&amp;")"),"")</f>
        <v/>
      </c>
      <c r="H223" s="29" t="str">
        <f>IF(H221&lt;&gt;"",IF(Program!H224&lt;&gt;"","("&amp;Program!H224&amp;")","("&amp;Program!H$3&amp;")"),"")</f>
        <v/>
      </c>
      <c r="I223" s="29" t="str">
        <f>IF(I221&lt;&gt;"",IF(Program!I224&lt;&gt;"","("&amp;Program!I224&amp;")","("&amp;Program!I$3&amp;")"),"")</f>
        <v/>
      </c>
      <c r="J223" s="29" t="str">
        <f>IF(J221&lt;&gt;"",IF(Program!J224&lt;&gt;"","("&amp;Program!J224&amp;")","("&amp;Program!J$3&amp;")"),"")</f>
        <v/>
      </c>
      <c r="K223" s="29" t="str">
        <f>IF(K221&lt;&gt;"",IF(Program!K224&lt;&gt;"","("&amp;Program!K224&amp;")","("&amp;Program!K$3&amp;")"),"")</f>
        <v/>
      </c>
      <c r="L223" s="29" t="str">
        <f>IF(L221&lt;&gt;"",IF(Program!L224&lt;&gt;"","("&amp;Program!L224&amp;")","("&amp;Program!L$3&amp;")"),"")</f>
        <v/>
      </c>
      <c r="M223" s="29" t="str">
        <f>IF(M221&lt;&gt;"",IF(Program!M224&lt;&gt;"","("&amp;Program!M224&amp;")","("&amp;Program!M$3&amp;")"),"")</f>
        <v/>
      </c>
      <c r="N223" s="29" t="str">
        <f>IF(N221&lt;&gt;"",IF(Program!N224&lt;&gt;"","("&amp;Program!N224&amp;")","("&amp;Program!N$3&amp;")"),"")</f>
        <v/>
      </c>
      <c r="O223" s="29" t="str">
        <f>IF(O221&lt;&gt;"",IF(Program!O224&lt;&gt;"","("&amp;Program!O224&amp;")","("&amp;Program!O$3&amp;")"),"")</f>
        <v/>
      </c>
      <c r="P223" s="29" t="str">
        <f>IF(P221&lt;&gt;"",IF(Program!P224&lt;&gt;"","("&amp;Program!P224&amp;")","("&amp;Program!P$3&amp;")"),"")</f>
        <v/>
      </c>
      <c r="Q223" s="29" t="str">
        <f>IF(Q221&lt;&gt;"",IF(Program!Q224&lt;&gt;"","("&amp;Program!Q224&amp;")","("&amp;Program!Q$3&amp;")"),"")</f>
        <v/>
      </c>
      <c r="R223" s="29" t="str">
        <f>IF(R221&lt;&gt;"",IF(Program!R224&lt;&gt;"","("&amp;Program!R224&amp;")","("&amp;Program!R$3&amp;")"),"")</f>
        <v/>
      </c>
      <c r="S223" s="29" t="str">
        <f>IF(S221&lt;&gt;"",IF(Program!S224&lt;&gt;"","("&amp;Program!S224&amp;")","("&amp;Program!S$3&amp;")"),"")</f>
        <v/>
      </c>
      <c r="T223" s="29" t="str">
        <f>IF(T221&lt;&gt;"",IF(Program!T224&lt;&gt;"","("&amp;Program!T224&amp;")","("&amp;Program!T$3&amp;")"),"")</f>
        <v/>
      </c>
      <c r="U223" s="29" t="str">
        <f>IF(U221&lt;&gt;"",IF(Program!U224&lt;&gt;"","("&amp;Program!U224&amp;")","("&amp;Program!U$3&amp;")"),"")</f>
        <v/>
      </c>
      <c r="V223" s="29" t="str">
        <f>IF(V221&lt;&gt;"",IF(Program!V224&lt;&gt;"","("&amp;Program!V224&amp;")","("&amp;Program!V$3&amp;")"),"")</f>
        <v/>
      </c>
      <c r="W223" s="29" t="str">
        <f>IF(W221&lt;&gt;"",IF(Program!W224&lt;&gt;"","("&amp;Program!W224&amp;")","("&amp;Program!W$3&amp;")"),"")</f>
        <v/>
      </c>
      <c r="X223" s="29" t="str">
        <f>IF(X221&lt;&gt;"",IF(Program!X224&lt;&gt;"","("&amp;Program!X224&amp;")","("&amp;Program!X$3&amp;")"),"")</f>
        <v/>
      </c>
      <c r="Y223" s="29" t="str">
        <f>IF(Y221&lt;&gt;"",IF(Program!Y224&lt;&gt;"","("&amp;Program!Y224&amp;")","("&amp;Program!Y$3&amp;")"),"")</f>
        <v/>
      </c>
      <c r="Z223" s="29" t="str">
        <f>IF(Z221&lt;&gt;"",IF(Program!Z224&lt;&gt;"","("&amp;Program!Z224&amp;")","("&amp;Program!Z$3&amp;")"),"")</f>
        <v/>
      </c>
      <c r="AA223" s="29" t="str">
        <f>IF(AA221&lt;&gt;"",IF(Program!AA224&lt;&gt;"","("&amp;Program!AA224&amp;")","("&amp;Program!AA$3&amp;")"),"")</f>
        <v/>
      </c>
      <c r="AB223" s="29" t="str">
        <f>IF(AB221&lt;&gt;"",IF(Program!AB224&lt;&gt;"","("&amp;Program!AB224&amp;")","("&amp;Program!AB$3&amp;")"),"")</f>
        <v/>
      </c>
      <c r="AC223" s="29" t="str">
        <f>IF(AC221&lt;&gt;"",IF(Program!AC224&lt;&gt;"","("&amp;Program!AC224&amp;")","("&amp;Program!AC$3&amp;")"),"")</f>
        <v/>
      </c>
      <c r="AD223" s="29" t="str">
        <f>IF(AD221&lt;&gt;"",IF(Program!AD224&lt;&gt;"","("&amp;Program!AD224&amp;")","("&amp;Program!AD$3&amp;")"),"")</f>
        <v/>
      </c>
      <c r="AE223" s="29" t="str">
        <f>IF(AE221&lt;&gt;"",IF(Program!AE224&lt;&gt;"","("&amp;Program!AE224&amp;")","("&amp;Program!AE$3&amp;")"),"")</f>
        <v/>
      </c>
      <c r="AF223" s="29" t="str">
        <f>IF(AF221&lt;&gt;"",IF(Program!AF224&lt;&gt;"","("&amp;Program!AF224&amp;")","("&amp;Program!AF$3&amp;")"),"")</f>
        <v/>
      </c>
      <c r="AG223" s="29" t="str">
        <f>IF(AG221&lt;&gt;"",IF(Program!AG224&lt;&gt;"","("&amp;Program!AG224&amp;")","("&amp;Program!AG$3&amp;")"),"")</f>
        <v/>
      </c>
      <c r="AH223" s="29" t="str">
        <f>IF(AH221&lt;&gt;"",IF(Program!AH224&lt;&gt;"","("&amp;Program!AH224&amp;")","("&amp;Program!AH$3&amp;")"),"")</f>
        <v/>
      </c>
      <c r="AI223" s="29" t="str">
        <f>IF(AI221&lt;&gt;"",IF(Program!AI224&lt;&gt;"","("&amp;Program!AI224&amp;")","("&amp;Program!AI$3&amp;")"),"")</f>
        <v/>
      </c>
      <c r="AJ223" s="29" t="str">
        <f>IF(AJ221&lt;&gt;"",IF(Program!AJ224&lt;&gt;"","("&amp;Program!AJ224&amp;")","("&amp;Program!AJ$3&amp;")"),"")</f>
        <v/>
      </c>
      <c r="AK223" s="29" t="str">
        <f>IF(AK221&lt;&gt;"",IF(Program!AK224&lt;&gt;"","("&amp;Program!AK224&amp;")","("&amp;Program!AK$3&amp;")"),"")</f>
        <v/>
      </c>
      <c r="AL223" s="29" t="str">
        <f>IF(AL221&lt;&gt;"",IF(Program!AL224&lt;&gt;"","("&amp;Program!AL224&amp;")","("&amp;Program!AL$3&amp;")"),"")</f>
        <v/>
      </c>
      <c r="AM223" s="29" t="str">
        <f>IF(AM221&lt;&gt;"",IF(Program!AM224&lt;&gt;"","("&amp;Program!AM224&amp;")","("&amp;Program!AM$3&amp;")"),"")</f>
        <v/>
      </c>
      <c r="AN223" s="29" t="str">
        <f>IF(AN221&lt;&gt;"",IF(Program!AN224&lt;&gt;"","("&amp;Program!AN224&amp;")","("&amp;Program!AN$3&amp;")"),"")</f>
        <v/>
      </c>
      <c r="AO223" s="29" t="str">
        <f>IF(AO221&lt;&gt;"",IF(Program!AO224&lt;&gt;"","("&amp;Program!AO224&amp;")","("&amp;Program!AO$3&amp;")"),"")</f>
        <v/>
      </c>
      <c r="AP223" s="29" t="str">
        <f>IF(AP221&lt;&gt;"",IF(Program!AP224&lt;&gt;"","("&amp;Program!AP224&amp;")","("&amp;Program!AP$3&amp;")"),"")</f>
        <v/>
      </c>
      <c r="AQ223" s="29" t="str">
        <f>IF(AQ221&lt;&gt;"",IF(Program!AQ224&lt;&gt;"","("&amp;Program!AQ224&amp;")","("&amp;Program!AQ$3&amp;")"),"")</f>
        <v/>
      </c>
      <c r="AR223" s="29" t="str">
        <f>IF(AR221&lt;&gt;"",IF(Program!AR224&lt;&gt;"","("&amp;Program!AR224&amp;")","("&amp;Program!AR$3&amp;")"),"")</f>
        <v/>
      </c>
      <c r="AS223" s="29" t="str">
        <f>IF(AS221&lt;&gt;"",IF(Program!AS224&lt;&gt;"","("&amp;Program!AS224&amp;")","("&amp;Program!AS$3&amp;")"),"")</f>
        <v/>
      </c>
      <c r="AT223" s="29" t="str">
        <f>IF(AT221&lt;&gt;"",IF(Program!AT224&lt;&gt;"","("&amp;Program!AT224&amp;")","("&amp;Program!AT$3&amp;")"),"")</f>
        <v/>
      </c>
      <c r="AU223" s="29" t="str">
        <f>IF(AU221&lt;&gt;"",IF(Program!AU224&lt;&gt;"","("&amp;Program!AU224&amp;")","("&amp;Program!AU$3&amp;")"),"")</f>
        <v/>
      </c>
      <c r="AV223" s="29" t="str">
        <f>IF(AV221&lt;&gt;"",IF(Program!AV224&lt;&gt;"","("&amp;Program!AV224&amp;")","("&amp;Program!AV$3&amp;")"),"")</f>
        <v/>
      </c>
      <c r="AW223" s="29" t="str">
        <f>IF(AW221&lt;&gt;"",IF(Program!AW224&lt;&gt;"","("&amp;Program!AW224&amp;")","("&amp;Program!AW$3&amp;")"),"")</f>
        <v/>
      </c>
      <c r="AX223" s="29" t="str">
        <f>IF(AX221&lt;&gt;"",IF(Program!AX224&lt;&gt;"","("&amp;Program!AX224&amp;")","("&amp;Program!AX$3&amp;")"),"")</f>
        <v/>
      </c>
      <c r="AY223" s="29" t="str">
        <f>IF(AY221&lt;&gt;"",IF(Program!AY224&lt;&gt;"","("&amp;Program!AY224&amp;")","("&amp;Program!AY$3&amp;")"),"")</f>
        <v/>
      </c>
      <c r="AZ223" s="29" t="str">
        <f>IF(AZ221&lt;&gt;"",IF(Program!AZ224&lt;&gt;"","("&amp;Program!AZ224&amp;")","("&amp;Program!AZ$3&amp;")"),"")</f>
        <v/>
      </c>
      <c r="BA223" s="29" t="str">
        <f>IF(BA221&lt;&gt;"",IF(Program!BA224&lt;&gt;"","("&amp;Program!BA224&amp;")","("&amp;Program!BA$3&amp;")"),"")</f>
        <v/>
      </c>
      <c r="BB223" s="29" t="str">
        <f>IF(BB221&lt;&gt;"",IF(Program!BB224&lt;&gt;"","("&amp;Program!BB224&amp;")","("&amp;Program!BB$3&amp;")"),"")</f>
        <v/>
      </c>
      <c r="BC223" s="29" t="str">
        <f>IF(BC221&lt;&gt;"",IF(Program!BC224&lt;&gt;"","("&amp;Program!BC224&amp;")","("&amp;Program!BC$3&amp;")"),"")</f>
        <v/>
      </c>
      <c r="BD223" s="29" t="str">
        <f>IF(BD221&lt;&gt;"",IF(Program!BD224&lt;&gt;"","("&amp;Program!BD224&amp;")","("&amp;Program!BD$3&amp;")"),"")</f>
        <v/>
      </c>
      <c r="BE223" s="29" t="str">
        <f>IF(BE221&lt;&gt;"",IF(Program!BE224&lt;&gt;"","("&amp;Program!BE224&amp;")","("&amp;Program!BE$3&amp;")"),"")</f>
        <v/>
      </c>
      <c r="BF223" t="str">
        <f t="shared" ref="BF223" si="330">CONCATENATE(D223,D225,E223,E225,F223,F225,G223,G225,H223,H225,I223,I225,J223,J225,K223,K225,L223,L225,M223,M225,N223,N225,O223,O225,P223,P225,Q223,Q225,R223,R225,S223,S225,T223,T225,U223,U225,V223,V225,W223,W225,X223,X225,Y223,Y225,Z223,Z225,AA223,AA225,AB223,AB225,AC223,AC225,AD223,AD225,AE223,AE225,AF223,AF225,AG223,AG225,AH223,AH225,AI223,AI225,AJ223,AJ225,AK223,AK225,AL223,AL225,AM223,AM225,AN223,AN225,AO223,AO225,AP223,AP225,AQ223,AQ225)</f>
        <v/>
      </c>
      <c r="BG223" t="str">
        <f t="shared" si="329"/>
        <v/>
      </c>
    </row>
    <row r="224" spans="1:59">
      <c r="A224" s="394"/>
      <c r="B224" s="5">
        <v>0.41666666666666702</v>
      </c>
      <c r="C224" s="6" t="str">
        <f t="shared" ref="C224" si="331">CONCATENATE(D224,D226,E224,E226,F224,F226,G224,G226,H224,H226,I224,I226,J224,J226,K224,K226,L224,L226,M224,M226,N224,N226,O224,O226,P224,P226,Q224,Q226,R224,R226,S224,S226,T224,T226,U224,U226,V224,V226,W224,W226,X224,X226,Y224,Y226,Z224,Z226,AA224,AA226,AB224,AB226,AC224,AC226,AD224,AD226,AE224,AE226,AF224,AF226,AG224,AG226,AH224,AH226,AI224,AI226,AJ224,AJ226,AK224,AK226,AL224,AL226,AM224,AM226,AN224,AN226,AO224,AO226,AP224,AP226,AQ224,AQ226)</f>
        <v/>
      </c>
      <c r="D224" s="9" t="str">
        <f>IF(IFERROR(SEARCH(Kişisel!$A$1,Program!D226),FALSE),D$2&amp;"-"&amp;Program!D225&amp;"/ ","")</f>
        <v/>
      </c>
      <c r="E224" s="9" t="str">
        <f>IF(IFERROR(SEARCH(Kişisel!$A$1,Program!E226),FALSE),E$2&amp;"-"&amp;Program!E225&amp;"/ ","")</f>
        <v/>
      </c>
      <c r="F224" s="9" t="str">
        <f>IF(IFERROR(SEARCH(Kişisel!$A$1,Program!F226),FALSE),F$2&amp;"-"&amp;Program!F225&amp;"/ ","")</f>
        <v/>
      </c>
      <c r="G224" s="9" t="str">
        <f>IF(IFERROR(SEARCH(Kişisel!$A$1,Program!G226),FALSE),G$2&amp;"-"&amp;Program!G225&amp;"/ ","")</f>
        <v/>
      </c>
      <c r="H224" s="9" t="str">
        <f>IF(IFERROR(SEARCH(Kişisel!$A$1,Program!H226),FALSE),H$2&amp;"-"&amp;Program!H225&amp;"/ ","")</f>
        <v/>
      </c>
      <c r="I224" s="9" t="str">
        <f>IF(IFERROR(SEARCH(Kişisel!$A$1,Program!I226),FALSE),I$2&amp;"-"&amp;Program!I225&amp;"/ ","")</f>
        <v/>
      </c>
      <c r="J224" s="9" t="str">
        <f>IF(IFERROR(SEARCH(Kişisel!$A$1,Program!J226),FALSE),J$2&amp;"-"&amp;Program!J225&amp;"/ ","")</f>
        <v/>
      </c>
      <c r="K224" s="9" t="str">
        <f>IF(IFERROR(SEARCH(Kişisel!$A$1,Program!K226),FALSE),K$2&amp;"-"&amp;Program!K225&amp;"/ ","")</f>
        <v/>
      </c>
      <c r="L224" s="9" t="str">
        <f>IF(IFERROR(SEARCH(Kişisel!$A$1,Program!L226),FALSE),L$2&amp;"-"&amp;Program!L225&amp;"/ ","")</f>
        <v/>
      </c>
      <c r="M224" s="9" t="str">
        <f>IF(IFERROR(SEARCH(Kişisel!$A$1,Program!M226),FALSE),M$2&amp;"-"&amp;Program!M225&amp;"/ ","")</f>
        <v/>
      </c>
      <c r="N224" s="9" t="str">
        <f>IF(IFERROR(SEARCH(Kişisel!$A$1,Program!N226),FALSE),N$2&amp;"-"&amp;Program!N225&amp;"/ ","")</f>
        <v/>
      </c>
      <c r="O224" s="9" t="str">
        <f>IF(IFERROR(SEARCH(Kişisel!$A$1,Program!O226),FALSE),O$2&amp;"-"&amp;Program!O225&amp;"/ ","")</f>
        <v/>
      </c>
      <c r="P224" s="9" t="str">
        <f>IF(IFERROR(SEARCH(Kişisel!$A$1,Program!P226),FALSE),P$2&amp;"-"&amp;Program!P225&amp;"/ ","")</f>
        <v/>
      </c>
      <c r="Q224" s="9" t="str">
        <f>IF(IFERROR(SEARCH(Kişisel!$A$1,Program!Q226),FALSE),Q$2&amp;"-"&amp;Program!Q225&amp;"/ ","")</f>
        <v/>
      </c>
      <c r="R224" s="9" t="str">
        <f>IF(IFERROR(SEARCH(Kişisel!$A$1,Program!R226),FALSE),R$2&amp;"-"&amp;Program!R225&amp;"/ ","")</f>
        <v/>
      </c>
      <c r="S224" s="9" t="str">
        <f>IF(IFERROR(SEARCH(Kişisel!$A$1,Program!S226),FALSE),S$2&amp;"-"&amp;Program!S225&amp;"/ ","")</f>
        <v/>
      </c>
      <c r="T224" s="9" t="str">
        <f>IF(IFERROR(SEARCH(Kişisel!$A$1,Program!T226),FALSE),T$2&amp;"-"&amp;Program!T225&amp;"/ ","")</f>
        <v/>
      </c>
      <c r="U224" s="9" t="str">
        <f>IF(IFERROR(SEARCH(Kişisel!$A$1,Program!U226),FALSE),U$2&amp;"-"&amp;Program!U225&amp;"/ ","")</f>
        <v/>
      </c>
      <c r="V224" s="9" t="str">
        <f>IF(IFERROR(SEARCH(Kişisel!$A$1,Program!V226),FALSE),V$2&amp;"-"&amp;Program!V225&amp;"/ ","")</f>
        <v/>
      </c>
      <c r="W224" s="9" t="str">
        <f>IF(IFERROR(SEARCH(Kişisel!$A$1,Program!W226),FALSE),W$2&amp;"-"&amp;Program!W225&amp;"/ ","")</f>
        <v/>
      </c>
      <c r="X224" s="9" t="str">
        <f>IF(IFERROR(SEARCH(Kişisel!$A$1,Program!X226),FALSE),X$2&amp;"-"&amp;Program!X225&amp;"/ ","")</f>
        <v/>
      </c>
      <c r="Y224" s="9" t="str">
        <f>IF(IFERROR(SEARCH(Kişisel!$A$1,Program!Y226),FALSE),Y$2&amp;"-"&amp;Program!Y225&amp;"/ ","")</f>
        <v/>
      </c>
      <c r="Z224" s="9" t="str">
        <f>IF(IFERROR(SEARCH(Kişisel!$A$1,Program!Z226),FALSE),Z$2&amp;"-"&amp;Program!Z225&amp;"/ ","")</f>
        <v/>
      </c>
      <c r="AA224" s="9" t="str">
        <f>IF(IFERROR(SEARCH(Kişisel!$A$1,Program!AA226),FALSE),AA$2&amp;"-"&amp;Program!AA225&amp;"/ ","")</f>
        <v/>
      </c>
      <c r="AB224" s="9" t="str">
        <f>IF(IFERROR(SEARCH(Kişisel!$A$1,Program!AB226),FALSE),AB$2&amp;"-"&amp;Program!AB225&amp;"/ ","")</f>
        <v/>
      </c>
      <c r="AC224" s="9" t="str">
        <f>IF(IFERROR(SEARCH(Kişisel!$A$1,Program!AC226),FALSE),AC$2&amp;"-"&amp;Program!AC225&amp;"/ ","")</f>
        <v/>
      </c>
      <c r="AD224" s="9" t="str">
        <f>IF(IFERROR(SEARCH(Kişisel!$A$1,Program!AD226),FALSE),AD$2&amp;"-"&amp;Program!AD225&amp;"/ ","")</f>
        <v/>
      </c>
      <c r="AE224" s="9" t="str">
        <f>IF(IFERROR(SEARCH(Kişisel!$A$1,Program!AE226),FALSE),AE$2&amp;"-"&amp;Program!AE225&amp;"/ ","")</f>
        <v/>
      </c>
      <c r="AF224" s="9" t="str">
        <f>IF(IFERROR(SEARCH(Kişisel!$A$1,Program!AF226),FALSE),AF$2&amp;"-"&amp;Program!AF225&amp;"/ ","")</f>
        <v/>
      </c>
      <c r="AG224" s="9" t="str">
        <f>IF(IFERROR(SEARCH(Kişisel!$A$1,Program!AG226),FALSE),AG$2&amp;"-"&amp;Program!AG225&amp;"/ ","")</f>
        <v/>
      </c>
      <c r="AH224" s="9" t="str">
        <f>IF(IFERROR(SEARCH(Kişisel!$A$1,Program!AH226),FALSE),AH$2&amp;"-"&amp;Program!AH225&amp;"/ ","")</f>
        <v/>
      </c>
      <c r="AI224" s="9" t="str">
        <f>IF(IFERROR(SEARCH(Kişisel!$A$1,Program!AI226),FALSE),AI$2&amp;"-"&amp;Program!AI225&amp;"/ ","")</f>
        <v/>
      </c>
      <c r="AJ224" s="9" t="str">
        <f>IF(IFERROR(SEARCH(Kişisel!$A$1,Program!AJ226),FALSE),AJ$2&amp;"-"&amp;Program!AJ225&amp;"/ ","")</f>
        <v/>
      </c>
      <c r="AK224" s="9" t="str">
        <f>IF(IFERROR(SEARCH(Kişisel!$A$1,Program!AK226),FALSE),AK$2&amp;"-"&amp;Program!AK225&amp;"/ ","")</f>
        <v/>
      </c>
      <c r="AL224" s="9" t="str">
        <f>IF(IFERROR(SEARCH(Kişisel!$A$1,Program!AL226),FALSE),AL$2&amp;"-"&amp;Program!AL225&amp;"/ ","")</f>
        <v/>
      </c>
      <c r="AM224" s="9" t="str">
        <f>IF(IFERROR(SEARCH(Kişisel!$A$1,Program!AM226),FALSE),AM$2&amp;"-"&amp;Program!AM225&amp;"/ ","")</f>
        <v/>
      </c>
      <c r="AN224" s="9" t="str">
        <f>IF(IFERROR(SEARCH(Kişisel!$A$1,Program!AN226),FALSE),AN$2&amp;"-"&amp;Program!AN225&amp;"/ ","")</f>
        <v/>
      </c>
      <c r="AO224" s="9" t="str">
        <f>IF(IFERROR(SEARCH(Kişisel!$A$1,Program!AO226),FALSE),AO$2&amp;"-"&amp;Program!AO225&amp;"/ ","")</f>
        <v/>
      </c>
      <c r="AP224" s="9" t="str">
        <f>IF(IFERROR(SEARCH(Kişisel!$A$1,Program!AP226),FALSE),AP$2&amp;"-"&amp;Program!AP225&amp;"/ ","")</f>
        <v/>
      </c>
      <c r="AQ224" s="9" t="str">
        <f>IF(IFERROR(SEARCH(Kişisel!$A$1,Program!AQ226),FALSE),AQ$2&amp;"-"&amp;Program!AQ225&amp;"/ ","")</f>
        <v/>
      </c>
      <c r="AR224" s="9" t="str">
        <f>IF(IFERROR(SEARCH(Kişisel!$A$1,Program!AR226),FALSE),AR$2&amp;"-"&amp;Program!AR225&amp;"/ ","")</f>
        <v/>
      </c>
      <c r="AS224" s="9" t="str">
        <f>IF(IFERROR(SEARCH(Kişisel!$A$1,Program!AS226),FALSE),AS$2&amp;"-"&amp;Program!AS225&amp;"/ ","")</f>
        <v/>
      </c>
      <c r="AT224" s="9" t="str">
        <f>IF(IFERROR(SEARCH(Kişisel!$A$1,Program!AT226),FALSE),AT$2&amp;"-"&amp;Program!AT225&amp;"/ ","")</f>
        <v/>
      </c>
      <c r="AU224" s="9" t="str">
        <f>IF(IFERROR(SEARCH(Kişisel!$A$1,Program!AU226),FALSE),AU$2&amp;"-"&amp;Program!AU225&amp;"/ ","")</f>
        <v/>
      </c>
      <c r="AV224" s="9" t="str">
        <f>IF(IFERROR(SEARCH(Kişisel!$A$1,Program!AV226),FALSE),AV$2&amp;"-"&amp;Program!AV225&amp;"/ ","")</f>
        <v/>
      </c>
      <c r="AW224" s="9" t="str">
        <f>IF(IFERROR(SEARCH(Kişisel!$A$1,Program!AW226),FALSE),AW$2&amp;"-"&amp;Program!AW225&amp;"/ ","")</f>
        <v/>
      </c>
      <c r="AX224" s="9" t="str">
        <f>IF(IFERROR(SEARCH(Kişisel!$A$1,Program!AX226),FALSE),AX$2&amp;"-"&amp;Program!AX225&amp;"/ ","")</f>
        <v/>
      </c>
      <c r="AY224" s="9" t="str">
        <f>IF(IFERROR(SEARCH(Kişisel!$A$1,Program!AY226),FALSE),AY$2&amp;"-"&amp;Program!AY225&amp;"/ ","")</f>
        <v/>
      </c>
      <c r="AZ224" s="9" t="str">
        <f>IF(IFERROR(SEARCH(Kişisel!$A$1,Program!AZ226),FALSE),AZ$2&amp;"-"&amp;Program!AZ225&amp;"/ ","")</f>
        <v/>
      </c>
      <c r="BA224" s="9" t="str">
        <f>IF(IFERROR(SEARCH(Kişisel!$A$1,Program!BA226),FALSE),BA$2&amp;"-"&amp;Program!BA225&amp;"/ ","")</f>
        <v/>
      </c>
      <c r="BB224" s="9" t="str">
        <f>IF(IFERROR(SEARCH(Kişisel!$A$1,Program!BB226),FALSE),BB$2&amp;"-"&amp;Program!BB225&amp;"/ ","")</f>
        <v/>
      </c>
      <c r="BC224" s="9" t="str">
        <f>IF(IFERROR(SEARCH(Kişisel!$A$1,Program!BC226),FALSE),BC$2&amp;"-"&amp;Program!BC225&amp;"/ ","")</f>
        <v/>
      </c>
      <c r="BD224" s="9" t="str">
        <f>IF(IFERROR(SEARCH(Kişisel!$A$1,Program!BD226),FALSE),BD$2&amp;"-"&amp;Program!BD225&amp;"/ ","")</f>
        <v/>
      </c>
      <c r="BE224" s="9" t="str">
        <f>IF(IFERROR(SEARCH(Kişisel!$A$1,Program!BE226),FALSE),BE$2&amp;"-"&amp;Program!BE225&amp;"/ ","")</f>
        <v/>
      </c>
      <c r="BF224" t="str">
        <f t="shared" ref="BF224" si="332">CONCATENATE(D224,E224,F224,G224,H224,I224,J224,K224,L224,M224,N224,O224,P224,Q224,R224,S224,T224,U224,V224,W224,X224,Y224,Z224,AA224,AB224,AC224,AD224,AE224,AF224,AG224,AH224,AI224,AJ224,AK224,AL224,AM224,AN224,AO224,AP224,AQ224,)</f>
        <v/>
      </c>
      <c r="BG224" t="str">
        <f t="shared" ref="BG224" si="333">CONCATENATE(AR224,AS224,AT224,AU224,AV224,AW224,AX224,AY224,AZ224,BA224,BB224,BC224,BD224,BE224,)</f>
        <v/>
      </c>
    </row>
    <row r="225" spans="1:59">
      <c r="A225" s="394"/>
      <c r="B225" s="5"/>
      <c r="C225" s="6" t="str">
        <f t="shared" ref="C225" si="334">CONCATENATE(D225,E225,F225,G225,H225,I225,J225,K225,L225,M225,N225,O225,P225,Q225,R225,S225,T225,U225,V225,W225,X225,Y225,Z225,AA225,AB225,AC225,AD225,AE225,AF225,AG225,AH225,AI225,AJ225,AK225,AL225,AM225,AN225,AO225,AP225,AQ225)</f>
        <v/>
      </c>
      <c r="D225" t="str">
        <f>IF(AND(Program!D225&lt;&gt;"",OR(Kişisel!$C$1=Program!D227,AND(Program!D227="",Program!D$3=Kişisel!$C$1))),CONCATENATE(D$2,"-",Program!D225," "),"")</f>
        <v/>
      </c>
      <c r="E225" t="str">
        <f>IF(AND(Program!E225&lt;&gt;"",OR(Kişisel!$C$1=Program!E227,AND(Program!E227="",Program!E$3=Kişisel!$C$1))),CONCATENATE(E$2,"-",Program!E225," "),"")</f>
        <v/>
      </c>
      <c r="F225" t="str">
        <f>IF(AND(Program!F225&lt;&gt;"",OR(Kişisel!$C$1=Program!F227,AND(Program!F227="",Program!F$3=Kişisel!$C$1))),CONCATENATE(F$2,"-",Program!F225," "),"")</f>
        <v/>
      </c>
      <c r="G225" t="str">
        <f>IF(AND(Program!G225&lt;&gt;"",OR(Kişisel!$C$1=Program!G227,AND(Program!G227="",Program!G$3=Kişisel!$C$1))),CONCATENATE(G$2,"-",Program!G225," "),"")</f>
        <v/>
      </c>
      <c r="H225" t="str">
        <f>IF(AND(Program!H225&lt;&gt;"",OR(Kişisel!$C$1=Program!H227,AND(Program!H227="",Program!H$3=Kişisel!$C$1))),CONCATENATE(H$2,"-",Program!H225," "),"")</f>
        <v/>
      </c>
      <c r="I225" t="str">
        <f>IF(AND(Program!I225&lt;&gt;"",OR(Kişisel!$C$1=Program!I227,AND(Program!I227="",Program!I$3=Kişisel!$C$1))),CONCATENATE(I$2,"-",Program!I225," "),"")</f>
        <v/>
      </c>
      <c r="J225" t="str">
        <f>IF(AND(Program!J225&lt;&gt;"",OR(Kişisel!$C$1=Program!J227,AND(Program!J227="",Program!J$3=Kişisel!$C$1))),CONCATENATE(J$2,"-",Program!J225," "),"")</f>
        <v/>
      </c>
      <c r="K225" t="str">
        <f>IF(AND(Program!K225&lt;&gt;"",OR(Kişisel!$C$1=Program!K227,AND(Program!K227="",Program!K$3=Kişisel!$C$1))),CONCATENATE(K$2,"-",Program!K225," "),"")</f>
        <v/>
      </c>
      <c r="L225" t="str">
        <f>IF(AND(Program!L225&lt;&gt;"",OR(Kişisel!$C$1=Program!L227,AND(Program!L227="",Program!L$3=Kişisel!$C$1))),CONCATENATE(L$2,"-",Program!L225," "),"")</f>
        <v/>
      </c>
      <c r="M225" t="str">
        <f>IF(AND(Program!M225&lt;&gt;"",OR(Kişisel!$C$1=Program!M227,AND(Program!M227="",Program!M$3=Kişisel!$C$1))),CONCATENATE(M$2,"-",Program!M225," "),"")</f>
        <v/>
      </c>
      <c r="N225" t="str">
        <f>IF(AND(Program!N225&lt;&gt;"",OR(Kişisel!$C$1=Program!N227,AND(Program!N227="",Program!N$3=Kişisel!$C$1))),CONCATENATE(N$2,"-",Program!N225," "),"")</f>
        <v/>
      </c>
      <c r="O225" t="str">
        <f>IF(AND(Program!O225&lt;&gt;"",OR(Kişisel!$C$1=Program!O227,AND(Program!O227="",Program!O$3=Kişisel!$C$1))),CONCATENATE(O$2,"-",Program!O225," "),"")</f>
        <v/>
      </c>
      <c r="P225" t="str">
        <f>IF(AND(Program!P225&lt;&gt;"",OR(Kişisel!$C$1=Program!P227,AND(Program!P227="",Program!P$3=Kişisel!$C$1))),CONCATENATE(P$2,"-",Program!P225," "),"")</f>
        <v/>
      </c>
      <c r="Q225" t="str">
        <f>IF(AND(Program!Q225&lt;&gt;"",OR(Kişisel!$C$1=Program!Q227,AND(Program!Q227="",Program!Q$3=Kişisel!$C$1))),CONCATENATE(Q$2,"-",Program!Q225," "),"")</f>
        <v/>
      </c>
      <c r="R225" t="str">
        <f>IF(AND(Program!R225&lt;&gt;"",OR(Kişisel!$C$1=Program!R227,AND(Program!R227="",Program!R$3=Kişisel!$C$1))),CONCATENATE(R$2,"-",Program!R225," "),"")</f>
        <v/>
      </c>
      <c r="S225" t="str">
        <f>IF(AND(Program!S225&lt;&gt;"",OR(Kişisel!$C$1=Program!S227,AND(Program!S227="",Program!S$3=Kişisel!$C$1))),CONCATENATE(S$2,"-",Program!S225," "),"")</f>
        <v/>
      </c>
      <c r="T225" t="str">
        <f>IF(AND(Program!T225&lt;&gt;"",OR(Kişisel!$C$1=Program!T227,AND(Program!T227="",Program!T$3=Kişisel!$C$1))),CONCATENATE(T$2,"-",Program!T225," "),"")</f>
        <v/>
      </c>
      <c r="U225" t="str">
        <f>IF(AND(Program!U225&lt;&gt;"",OR(Kişisel!$C$1=Program!U227,AND(Program!U227="",Program!U$3=Kişisel!$C$1))),CONCATENATE(U$2,"-",Program!U225," "),"")</f>
        <v/>
      </c>
      <c r="V225" t="str">
        <f>IF(AND(Program!V225&lt;&gt;"",OR(Kişisel!$C$1=Program!V227,AND(Program!V227="",Program!V$3=Kişisel!$C$1))),CONCATENATE(V$2,"-",Program!V225," "),"")</f>
        <v/>
      </c>
      <c r="W225" t="str">
        <f>IF(AND(Program!W225&lt;&gt;"",OR(Kişisel!$C$1=Program!W227,AND(Program!W227="",Program!W$3=Kişisel!$C$1))),CONCATENATE(W$2,"-",Program!W225," "),"")</f>
        <v/>
      </c>
      <c r="X225" t="str">
        <f>IF(AND(Program!X225&lt;&gt;"",OR(Kişisel!$C$1=Program!X227,AND(Program!X227="",Program!X$3=Kişisel!$C$1))),CONCATENATE(X$2,"-",Program!X225," "),"")</f>
        <v/>
      </c>
      <c r="Y225" t="str">
        <f>IF(AND(Program!Y225&lt;&gt;"",OR(Kişisel!$C$1=Program!Y227,AND(Program!Y227="",Program!Y$3=Kişisel!$C$1))),CONCATENATE(Y$2,"-",Program!Y225," "),"")</f>
        <v/>
      </c>
      <c r="Z225" t="str">
        <f>IF(AND(Program!Z225&lt;&gt;"",OR(Kişisel!$C$1=Program!Z227,AND(Program!Z227="",Program!Z$3=Kişisel!$C$1))),CONCATENATE(Z$2,"-",Program!Z225," "),"")</f>
        <v/>
      </c>
      <c r="AA225" t="str">
        <f>IF(AND(Program!AA225&lt;&gt;"",OR(Kişisel!$C$1=Program!AA227,AND(Program!AA227="",Program!AA$3=Kişisel!$C$1))),CONCATENATE(AA$2,"-",Program!AA225," "),"")</f>
        <v/>
      </c>
      <c r="AB225" t="str">
        <f>IF(AND(Program!AB225&lt;&gt;"",OR(Kişisel!$C$1=Program!AB227,AND(Program!AB227="",Program!AB$3=Kişisel!$C$1))),CONCATENATE(AB$2,"-",Program!AB225," "),"")</f>
        <v/>
      </c>
      <c r="AC225" t="str">
        <f>IF(AND(Program!AC225&lt;&gt;"",OR(Kişisel!$C$1=Program!AC227,AND(Program!AC227="",Program!AC$3=Kişisel!$C$1))),CONCATENATE(AC$2,"-",Program!AC225," "),"")</f>
        <v/>
      </c>
      <c r="AD225" t="str">
        <f>IF(AND(Program!AD225&lt;&gt;"",OR(Kişisel!$C$1=Program!AD227,AND(Program!AD227="",Program!AD$3=Kişisel!$C$1))),CONCATENATE(AD$2,"-",Program!AD225," "),"")</f>
        <v/>
      </c>
      <c r="AE225" t="str">
        <f>IF(AND(Program!AE225&lt;&gt;"",OR(Kişisel!$C$1=Program!AE227,AND(Program!AE227="",Program!AE$3=Kişisel!$C$1))),CONCATENATE(AE$2,"-",Program!AE225," "),"")</f>
        <v/>
      </c>
      <c r="AF225" t="str">
        <f>IF(AND(Program!AF225&lt;&gt;"",OR(Kişisel!$C$1=Program!AF227,AND(Program!AF227="",Program!AF$3=Kişisel!$C$1))),CONCATENATE(AF$2,"-",Program!AF225," "),"")</f>
        <v/>
      </c>
      <c r="AG225" t="str">
        <f>IF(AND(Program!AG225&lt;&gt;"",OR(Kişisel!$C$1=Program!AG227,AND(Program!AG227="",Program!AG$3=Kişisel!$C$1))),CONCATENATE(AG$2,"-",Program!AG225," "),"")</f>
        <v/>
      </c>
      <c r="AH225" t="str">
        <f>IF(AND(Program!AH225&lt;&gt;"",OR(Kişisel!$C$1=Program!AH227,AND(Program!AH227="",Program!AH$3=Kişisel!$C$1))),CONCATENATE(AH$2,"-",Program!AH225," "),"")</f>
        <v/>
      </c>
      <c r="AI225" t="str">
        <f>IF(AND(Program!AI225&lt;&gt;"",OR(Kişisel!$C$1=Program!AI227,AND(Program!AI227="",Program!AI$3=Kişisel!$C$1))),CONCATENATE(AI$2,"-",Program!AI225," "),"")</f>
        <v/>
      </c>
      <c r="AJ225" t="str">
        <f>IF(AND(Program!AJ225&lt;&gt;"",OR(Kişisel!$C$1=Program!AJ227,AND(Program!AJ227="",Program!AJ$3=Kişisel!$C$1))),CONCATENATE(AJ$2,"-",Program!AJ225," "),"")</f>
        <v/>
      </c>
      <c r="AK225" t="str">
        <f>IF(AND(Program!AK225&lt;&gt;"",OR(Kişisel!$C$1=Program!AK227,AND(Program!AK227="",Program!AK$3=Kişisel!$C$1))),CONCATENATE(AK$2,"-",Program!AK225," "),"")</f>
        <v/>
      </c>
      <c r="AL225" t="str">
        <f>IF(AND(Program!AL225&lt;&gt;"",OR(Kişisel!$C$1=Program!AL227,AND(Program!AL227="",Program!AL$3=Kişisel!$C$1))),CONCATENATE(AL$2,"-",Program!AL225," "),"")</f>
        <v/>
      </c>
      <c r="AM225" t="str">
        <f>IF(AND(Program!AM225&lt;&gt;"",OR(Kişisel!$C$1=Program!AM227,AND(Program!AM227="",Program!AM$3=Kişisel!$C$1))),CONCATENATE(AM$2,"-",Program!AM225," "),"")</f>
        <v/>
      </c>
      <c r="AN225" t="str">
        <f>IF(AND(Program!AN225&lt;&gt;"",OR(Kişisel!$C$1=Program!AN227,AND(Program!AN227="",Program!AN$3=Kişisel!$C$1))),CONCATENATE(AN$2,"-",Program!AN225," "),"")</f>
        <v/>
      </c>
      <c r="AO225" t="str">
        <f>IF(AND(Program!AO225&lt;&gt;"",OR(Kişisel!$C$1=Program!AO227,AND(Program!AO227="",Program!AO$3=Kişisel!$C$1))),CONCATENATE(AO$2,"-",Program!AO225," "),"")</f>
        <v/>
      </c>
      <c r="AP225" t="str">
        <f>IF(AND(Program!AP225&lt;&gt;"",OR(Kişisel!$C$1=Program!AP227,AND(Program!AP227="",Program!AP$3=Kişisel!$C$1))),CONCATENATE(AP$2,"-",Program!AP225," "),"")</f>
        <v/>
      </c>
      <c r="AQ225" t="str">
        <f>IF(AND(Program!AQ225&lt;&gt;"",OR(Kişisel!$C$1=Program!AQ227,AND(Program!AQ227="",Program!AQ$3=Kişisel!$C$1))),CONCATENATE(AQ$2,"-",Program!AQ225," "),"")</f>
        <v/>
      </c>
      <c r="AR225" t="str">
        <f>IF(AND(Program!AR225&lt;&gt;"",OR(Kişisel!$C$1=Program!AR227,AND(Program!AR227="",Program!AR$3=Kişisel!$C$1))),CONCATENATE(AR$2,"-",Program!AR225," "),"")</f>
        <v/>
      </c>
      <c r="AS225" t="str">
        <f>IF(AND(Program!AS225&lt;&gt;"",OR(Kişisel!$C$1=Program!AS227,AND(Program!AS227="",Program!AS$3=Kişisel!$C$1))),CONCATENATE(AS$2,"-",Program!AS225," "),"")</f>
        <v/>
      </c>
      <c r="AT225" t="str">
        <f>IF(AND(Program!AT225&lt;&gt;"",OR(Kişisel!$C$1=Program!AT227,AND(Program!AT227="",Program!AT$3=Kişisel!$C$1))),CONCATENATE(AT$2,"-",Program!AT225," "),"")</f>
        <v/>
      </c>
      <c r="AU225" t="str">
        <f>IF(AND(Program!AU225&lt;&gt;"",OR(Kişisel!$C$1=Program!AU227,AND(Program!AU227="",Program!AU$3=Kişisel!$C$1))),CONCATENATE(AU$2,"-",Program!AU225," "),"")</f>
        <v/>
      </c>
      <c r="AV225" t="str">
        <f>IF(AND(Program!AV225&lt;&gt;"",OR(Kişisel!$C$1=Program!AV227,AND(Program!AV227="",Program!AV$3=Kişisel!$C$1))),CONCATENATE(AV$2,"-",Program!AV225," "),"")</f>
        <v/>
      </c>
      <c r="AW225" t="str">
        <f>IF(AND(Program!AW225&lt;&gt;"",OR(Kişisel!$C$1=Program!AW227,AND(Program!AW227="",Program!AW$3=Kişisel!$C$1))),CONCATENATE(AW$2,"-",Program!AW225," "),"")</f>
        <v/>
      </c>
      <c r="AX225" t="str">
        <f>IF(AND(Program!AX225&lt;&gt;"",OR(Kişisel!$C$1=Program!AX227,AND(Program!AX227="",Program!AX$3=Kişisel!$C$1))),CONCATENATE(AX$2,"-",Program!AX225," "),"")</f>
        <v/>
      </c>
      <c r="AY225" t="str">
        <f>IF(AND(Program!AY225&lt;&gt;"",OR(Kişisel!$C$1=Program!AY227,AND(Program!AY227="",Program!AY$3=Kişisel!$C$1))),CONCATENATE(AY$2,"-",Program!AY225," "),"")</f>
        <v/>
      </c>
      <c r="AZ225" t="str">
        <f>IF(AND(Program!AZ225&lt;&gt;"",OR(Kişisel!$C$1=Program!AZ227,AND(Program!AZ227="",Program!AZ$3=Kişisel!$C$1))),CONCATENATE(AZ$2,"-",Program!AZ225," "),"")</f>
        <v/>
      </c>
      <c r="BA225" t="str">
        <f>IF(AND(Program!BA225&lt;&gt;"",OR(Kişisel!$C$1=Program!BA227,AND(Program!BA227="",Program!BA$3=Kişisel!$C$1))),CONCATENATE(BA$2,"-",Program!BA225," "),"")</f>
        <v/>
      </c>
      <c r="BB225" t="str">
        <f>IF(AND(Program!BB225&lt;&gt;"",OR(Kişisel!$C$1=Program!BB227,AND(Program!BB227="",Program!BB$3=Kişisel!$C$1))),CONCATENATE(BB$2,"-",Program!BB225," "),"")</f>
        <v/>
      </c>
      <c r="BC225" t="str">
        <f>IF(AND(Program!BC225&lt;&gt;"",OR(Kişisel!$C$1=Program!BC227,AND(Program!BC227="",Program!BC$3=Kişisel!$C$1))),CONCATENATE(BC$2,"-",Program!BC225," "),"")</f>
        <v/>
      </c>
      <c r="BD225" t="str">
        <f>IF(AND(Program!BD225&lt;&gt;"",OR(Kişisel!$C$1=Program!BD227,AND(Program!BD227="",Program!BD$3=Kişisel!$C$1))),CONCATENATE(BD$2,"-",Program!BD225," "),"")</f>
        <v/>
      </c>
      <c r="BE225" t="str">
        <f>IF(AND(Program!BE225&lt;&gt;"",OR(Kişisel!$C$1=Program!BE227,AND(Program!BE227="",Program!BE$3=Kişisel!$C$1))),CONCATENATE(BE$2,"-",Program!BE225," "),"")</f>
        <v/>
      </c>
      <c r="BG225" t="str">
        <f t="shared" ref="BG225:BG226" si="335">CONCATENATE(AR225,AR227,AS225,AS227,AT225,AT227,AU225,AU227,AV225,AV227,AW225,AW227,AX225,AX227,AY225,AY227,AZ225,AZ227,BA225,BA227,BB225,BB227,BC225,BC227,BD225,BD227,BE225,BE227)</f>
        <v/>
      </c>
    </row>
    <row r="226" spans="1:59">
      <c r="A226" s="394"/>
      <c r="B226" s="5"/>
      <c r="D226" s="29" t="str">
        <f>IF(D224&lt;&gt;"",IF(Program!D227&lt;&gt;"","("&amp;Program!D227&amp;")","("&amp;Program!D$3&amp;")"),"")</f>
        <v/>
      </c>
      <c r="E226" s="29" t="str">
        <f>IF(E224&lt;&gt;"",IF(Program!E227&lt;&gt;"","("&amp;Program!E227&amp;")","("&amp;Program!E$3&amp;")"),"")</f>
        <v/>
      </c>
      <c r="F226" s="29" t="str">
        <f>IF(F224&lt;&gt;"",IF(Program!F227&lt;&gt;"","("&amp;Program!F227&amp;")","("&amp;Program!F$3&amp;")"),"")</f>
        <v/>
      </c>
      <c r="G226" s="29" t="str">
        <f>IF(G224&lt;&gt;"",IF(Program!G227&lt;&gt;"","("&amp;Program!G227&amp;")","("&amp;Program!G$3&amp;")"),"")</f>
        <v/>
      </c>
      <c r="H226" s="29" t="str">
        <f>IF(H224&lt;&gt;"",IF(Program!H227&lt;&gt;"","("&amp;Program!H227&amp;")","("&amp;Program!H$3&amp;")"),"")</f>
        <v/>
      </c>
      <c r="I226" s="29" t="str">
        <f>IF(I224&lt;&gt;"",IF(Program!I227&lt;&gt;"","("&amp;Program!I227&amp;")","("&amp;Program!I$3&amp;")"),"")</f>
        <v/>
      </c>
      <c r="J226" s="29" t="str">
        <f>IF(J224&lt;&gt;"",IF(Program!J227&lt;&gt;"","("&amp;Program!J227&amp;")","("&amp;Program!J$3&amp;")"),"")</f>
        <v/>
      </c>
      <c r="K226" s="29" t="str">
        <f>IF(K224&lt;&gt;"",IF(Program!K227&lt;&gt;"","("&amp;Program!K227&amp;")","("&amp;Program!K$3&amp;")"),"")</f>
        <v/>
      </c>
      <c r="L226" s="29" t="str">
        <f>IF(L224&lt;&gt;"",IF(Program!L227&lt;&gt;"","("&amp;Program!L227&amp;")","("&amp;Program!L$3&amp;")"),"")</f>
        <v/>
      </c>
      <c r="M226" s="29" t="str">
        <f>IF(M224&lt;&gt;"",IF(Program!M227&lt;&gt;"","("&amp;Program!M227&amp;")","("&amp;Program!M$3&amp;")"),"")</f>
        <v/>
      </c>
      <c r="N226" s="29" t="str">
        <f>IF(N224&lt;&gt;"",IF(Program!N227&lt;&gt;"","("&amp;Program!N227&amp;")","("&amp;Program!N$3&amp;")"),"")</f>
        <v/>
      </c>
      <c r="O226" s="29" t="str">
        <f>IF(O224&lt;&gt;"",IF(Program!O227&lt;&gt;"","("&amp;Program!O227&amp;")","("&amp;Program!O$3&amp;")"),"")</f>
        <v/>
      </c>
      <c r="P226" s="29" t="str">
        <f>IF(P224&lt;&gt;"",IF(Program!P227&lt;&gt;"","("&amp;Program!P227&amp;")","("&amp;Program!P$3&amp;")"),"")</f>
        <v/>
      </c>
      <c r="Q226" s="29" t="str">
        <f>IF(Q224&lt;&gt;"",IF(Program!Q227&lt;&gt;"","("&amp;Program!Q227&amp;")","("&amp;Program!Q$3&amp;")"),"")</f>
        <v/>
      </c>
      <c r="R226" s="29" t="str">
        <f>IF(R224&lt;&gt;"",IF(Program!R227&lt;&gt;"","("&amp;Program!R227&amp;")","("&amp;Program!R$3&amp;")"),"")</f>
        <v/>
      </c>
      <c r="S226" s="29" t="str">
        <f>IF(S224&lt;&gt;"",IF(Program!S227&lt;&gt;"","("&amp;Program!S227&amp;")","("&amp;Program!S$3&amp;")"),"")</f>
        <v/>
      </c>
      <c r="T226" s="29" t="str">
        <f>IF(T224&lt;&gt;"",IF(Program!T227&lt;&gt;"","("&amp;Program!T227&amp;")","("&amp;Program!T$3&amp;")"),"")</f>
        <v/>
      </c>
      <c r="U226" s="29" t="str">
        <f>IF(U224&lt;&gt;"",IF(Program!U227&lt;&gt;"","("&amp;Program!U227&amp;")","("&amp;Program!U$3&amp;")"),"")</f>
        <v/>
      </c>
      <c r="V226" s="29" t="str">
        <f>IF(V224&lt;&gt;"",IF(Program!V227&lt;&gt;"","("&amp;Program!V227&amp;")","("&amp;Program!V$3&amp;")"),"")</f>
        <v/>
      </c>
      <c r="W226" s="29" t="str">
        <f>IF(W224&lt;&gt;"",IF(Program!W227&lt;&gt;"","("&amp;Program!W227&amp;")","("&amp;Program!W$3&amp;")"),"")</f>
        <v/>
      </c>
      <c r="X226" s="29" t="str">
        <f>IF(X224&lt;&gt;"",IF(Program!X227&lt;&gt;"","("&amp;Program!X227&amp;")","("&amp;Program!X$3&amp;")"),"")</f>
        <v/>
      </c>
      <c r="Y226" s="29" t="str">
        <f>IF(Y224&lt;&gt;"",IF(Program!Y227&lt;&gt;"","("&amp;Program!Y227&amp;")","("&amp;Program!Y$3&amp;")"),"")</f>
        <v/>
      </c>
      <c r="Z226" s="29" t="str">
        <f>IF(Z224&lt;&gt;"",IF(Program!Z227&lt;&gt;"","("&amp;Program!Z227&amp;")","("&amp;Program!Z$3&amp;")"),"")</f>
        <v/>
      </c>
      <c r="AA226" s="29" t="str">
        <f>IF(AA224&lt;&gt;"",IF(Program!AA227&lt;&gt;"","("&amp;Program!AA227&amp;")","("&amp;Program!AA$3&amp;")"),"")</f>
        <v/>
      </c>
      <c r="AB226" s="29" t="str">
        <f>IF(AB224&lt;&gt;"",IF(Program!AB227&lt;&gt;"","("&amp;Program!AB227&amp;")","("&amp;Program!AB$3&amp;")"),"")</f>
        <v/>
      </c>
      <c r="AC226" s="29" t="str">
        <f>IF(AC224&lt;&gt;"",IF(Program!AC227&lt;&gt;"","("&amp;Program!AC227&amp;")","("&amp;Program!AC$3&amp;")"),"")</f>
        <v/>
      </c>
      <c r="AD226" s="29" t="str">
        <f>IF(AD224&lt;&gt;"",IF(Program!AD227&lt;&gt;"","("&amp;Program!AD227&amp;")","("&amp;Program!AD$3&amp;")"),"")</f>
        <v/>
      </c>
      <c r="AE226" s="29" t="str">
        <f>IF(AE224&lt;&gt;"",IF(Program!AE227&lt;&gt;"","("&amp;Program!AE227&amp;")","("&amp;Program!AE$3&amp;")"),"")</f>
        <v/>
      </c>
      <c r="AF226" s="29" t="str">
        <f>IF(AF224&lt;&gt;"",IF(Program!AF227&lt;&gt;"","("&amp;Program!AF227&amp;")","("&amp;Program!AF$3&amp;")"),"")</f>
        <v/>
      </c>
      <c r="AG226" s="29" t="str">
        <f>IF(AG224&lt;&gt;"",IF(Program!AG227&lt;&gt;"","("&amp;Program!AG227&amp;")","("&amp;Program!AG$3&amp;")"),"")</f>
        <v/>
      </c>
      <c r="AH226" s="29" t="str">
        <f>IF(AH224&lt;&gt;"",IF(Program!AH227&lt;&gt;"","("&amp;Program!AH227&amp;")","("&amp;Program!AH$3&amp;")"),"")</f>
        <v/>
      </c>
      <c r="AI226" s="29" t="str">
        <f>IF(AI224&lt;&gt;"",IF(Program!AI227&lt;&gt;"","("&amp;Program!AI227&amp;")","("&amp;Program!AI$3&amp;")"),"")</f>
        <v/>
      </c>
      <c r="AJ226" s="29" t="str">
        <f>IF(AJ224&lt;&gt;"",IF(Program!AJ227&lt;&gt;"","("&amp;Program!AJ227&amp;")","("&amp;Program!AJ$3&amp;")"),"")</f>
        <v/>
      </c>
      <c r="AK226" s="29" t="str">
        <f>IF(AK224&lt;&gt;"",IF(Program!AK227&lt;&gt;"","("&amp;Program!AK227&amp;")","("&amp;Program!AK$3&amp;")"),"")</f>
        <v/>
      </c>
      <c r="AL226" s="29" t="str">
        <f>IF(AL224&lt;&gt;"",IF(Program!AL227&lt;&gt;"","("&amp;Program!AL227&amp;")","("&amp;Program!AL$3&amp;")"),"")</f>
        <v/>
      </c>
      <c r="AM226" s="29" t="str">
        <f>IF(AM224&lt;&gt;"",IF(Program!AM227&lt;&gt;"","("&amp;Program!AM227&amp;")","("&amp;Program!AM$3&amp;")"),"")</f>
        <v/>
      </c>
      <c r="AN226" s="29" t="str">
        <f>IF(AN224&lt;&gt;"",IF(Program!AN227&lt;&gt;"","("&amp;Program!AN227&amp;")","("&amp;Program!AN$3&amp;")"),"")</f>
        <v/>
      </c>
      <c r="AO226" s="29" t="str">
        <f>IF(AO224&lt;&gt;"",IF(Program!AO227&lt;&gt;"","("&amp;Program!AO227&amp;")","("&amp;Program!AO$3&amp;")"),"")</f>
        <v/>
      </c>
      <c r="AP226" s="29" t="str">
        <f>IF(AP224&lt;&gt;"",IF(Program!AP227&lt;&gt;"","("&amp;Program!AP227&amp;")","("&amp;Program!AP$3&amp;")"),"")</f>
        <v/>
      </c>
      <c r="AQ226" s="29" t="str">
        <f>IF(AQ224&lt;&gt;"",IF(Program!AQ227&lt;&gt;"","("&amp;Program!AQ227&amp;")","("&amp;Program!AQ$3&amp;")"),"")</f>
        <v/>
      </c>
      <c r="AR226" s="29" t="str">
        <f>IF(AR224&lt;&gt;"",IF(Program!AR227&lt;&gt;"","("&amp;Program!AR227&amp;")","("&amp;Program!AR$3&amp;")"),"")</f>
        <v/>
      </c>
      <c r="AS226" s="29" t="str">
        <f>IF(AS224&lt;&gt;"",IF(Program!AS227&lt;&gt;"","("&amp;Program!AS227&amp;")","("&amp;Program!AS$3&amp;")"),"")</f>
        <v/>
      </c>
      <c r="AT226" s="29" t="str">
        <f>IF(AT224&lt;&gt;"",IF(Program!AT227&lt;&gt;"","("&amp;Program!AT227&amp;")","("&amp;Program!AT$3&amp;")"),"")</f>
        <v/>
      </c>
      <c r="AU226" s="29" t="str">
        <f>IF(AU224&lt;&gt;"",IF(Program!AU227&lt;&gt;"","("&amp;Program!AU227&amp;")","("&amp;Program!AU$3&amp;")"),"")</f>
        <v/>
      </c>
      <c r="AV226" s="29" t="str">
        <f>IF(AV224&lt;&gt;"",IF(Program!AV227&lt;&gt;"","("&amp;Program!AV227&amp;")","("&amp;Program!AV$3&amp;")"),"")</f>
        <v/>
      </c>
      <c r="AW226" s="29" t="str">
        <f>IF(AW224&lt;&gt;"",IF(Program!AW227&lt;&gt;"","("&amp;Program!AW227&amp;")","("&amp;Program!AW$3&amp;")"),"")</f>
        <v/>
      </c>
      <c r="AX226" s="29" t="str">
        <f>IF(AX224&lt;&gt;"",IF(Program!AX227&lt;&gt;"","("&amp;Program!AX227&amp;")","("&amp;Program!AX$3&amp;")"),"")</f>
        <v/>
      </c>
      <c r="AY226" s="29" t="str">
        <f>IF(AY224&lt;&gt;"",IF(Program!AY227&lt;&gt;"","("&amp;Program!AY227&amp;")","("&amp;Program!AY$3&amp;")"),"")</f>
        <v/>
      </c>
      <c r="AZ226" s="29" t="str">
        <f>IF(AZ224&lt;&gt;"",IF(Program!AZ227&lt;&gt;"","("&amp;Program!AZ227&amp;")","("&amp;Program!AZ$3&amp;")"),"")</f>
        <v/>
      </c>
      <c r="BA226" s="29" t="str">
        <f>IF(BA224&lt;&gt;"",IF(Program!BA227&lt;&gt;"","("&amp;Program!BA227&amp;")","("&amp;Program!BA$3&amp;")"),"")</f>
        <v/>
      </c>
      <c r="BB226" s="29" t="str">
        <f>IF(BB224&lt;&gt;"",IF(Program!BB227&lt;&gt;"","("&amp;Program!BB227&amp;")","("&amp;Program!BB$3&amp;")"),"")</f>
        <v/>
      </c>
      <c r="BC226" s="29" t="str">
        <f>IF(BC224&lt;&gt;"",IF(Program!BC227&lt;&gt;"","("&amp;Program!BC227&amp;")","("&amp;Program!BC$3&amp;")"),"")</f>
        <v/>
      </c>
      <c r="BD226" s="29" t="str">
        <f>IF(BD224&lt;&gt;"",IF(Program!BD227&lt;&gt;"","("&amp;Program!BD227&amp;")","("&amp;Program!BD$3&amp;")"),"")</f>
        <v/>
      </c>
      <c r="BE226" s="29" t="str">
        <f>IF(BE224&lt;&gt;"",IF(Program!BE227&lt;&gt;"","("&amp;Program!BE227&amp;")","("&amp;Program!BE$3&amp;")"),"")</f>
        <v/>
      </c>
      <c r="BF226" t="str">
        <f t="shared" ref="BF226" si="336">CONCATENATE(D226,D228,E226,E228,F226,F228,G226,G228,H226,H228,I226,I228,J226,J228,K226,K228,L226,L228,M226,M228,N226,N228,O226,O228,P226,P228,Q226,Q228,R226,R228,S226,S228,T226,T228,U226,U228,V226,V228,W226,W228,X226,X228,Y226,Y228,Z226,Z228,AA226,AA228,AB226,AB228,AC226,AC228,AD226,AD228,AE226,AE228,AF226,AF228,AG226,AG228,AH226,AH228,AI226,AI228,AJ226,AJ228,AK226,AK228,AL226,AL228,AM226,AM228,AN226,AN228,AO226,AO228,AP226,AP228,AQ226,AQ228)</f>
        <v/>
      </c>
      <c r="BG226" t="str">
        <f t="shared" si="335"/>
        <v/>
      </c>
    </row>
    <row r="227" spans="1:59">
      <c r="A227" s="394"/>
      <c r="B227" s="5">
        <v>0.45833333333333298</v>
      </c>
      <c r="C227" s="6" t="str">
        <f t="shared" ref="C227" si="337">CONCATENATE(D227,D229,E227,E229,F227,F229,G227,G229,H227,H229,I227,I229,J227,J229,K227,K229,L227,L229,M227,M229,N227,N229,O227,O229,P227,P229,Q227,Q229,R227,R229,S227,S229,T227,T229,U227,U229,V227,V229,W227,W229,X227,X229,Y227,Y229,Z227,Z229,AA227,AA229,AB227,AB229,AC227,AC229,AD227,AD229,AE227,AE229,AF227,AF229,AG227,AG229,AH227,AH229,AI227,AI229,AJ227,AJ229,AK227,AK229,AL227,AL229,AM227,AM229,AN227,AN229,AO227,AO229,AP227,AP229,AQ227,AQ229)</f>
        <v/>
      </c>
      <c r="D227" s="9" t="str">
        <f>IF(IFERROR(SEARCH(Kişisel!$A$1,Program!D229),FALSE),D$2&amp;"-"&amp;Program!D228&amp;"/ ","")</f>
        <v/>
      </c>
      <c r="E227" s="9" t="str">
        <f>IF(IFERROR(SEARCH(Kişisel!$A$1,Program!E229),FALSE),E$2&amp;"-"&amp;Program!E228&amp;"/ ","")</f>
        <v/>
      </c>
      <c r="F227" s="9" t="str">
        <f>IF(IFERROR(SEARCH(Kişisel!$A$1,Program!F229),FALSE),F$2&amp;"-"&amp;Program!F228&amp;"/ ","")</f>
        <v/>
      </c>
      <c r="G227" s="9" t="str">
        <f>IF(IFERROR(SEARCH(Kişisel!$A$1,Program!G229),FALSE),G$2&amp;"-"&amp;Program!G228&amp;"/ ","")</f>
        <v/>
      </c>
      <c r="H227" s="9" t="str">
        <f>IF(IFERROR(SEARCH(Kişisel!$A$1,Program!H229),FALSE),H$2&amp;"-"&amp;Program!H228&amp;"/ ","")</f>
        <v/>
      </c>
      <c r="I227" s="9" t="str">
        <f>IF(IFERROR(SEARCH(Kişisel!$A$1,Program!I229),FALSE),I$2&amp;"-"&amp;Program!I228&amp;"/ ","")</f>
        <v/>
      </c>
      <c r="J227" s="9" t="str">
        <f>IF(IFERROR(SEARCH(Kişisel!$A$1,Program!J229),FALSE),J$2&amp;"-"&amp;Program!J228&amp;"/ ","")</f>
        <v/>
      </c>
      <c r="K227" s="9" t="str">
        <f>IF(IFERROR(SEARCH(Kişisel!$A$1,Program!K229),FALSE),K$2&amp;"-"&amp;Program!K228&amp;"/ ","")</f>
        <v/>
      </c>
      <c r="L227" s="9" t="str">
        <f>IF(IFERROR(SEARCH(Kişisel!$A$1,Program!L229),FALSE),L$2&amp;"-"&amp;Program!L228&amp;"/ ","")</f>
        <v/>
      </c>
      <c r="M227" s="9" t="str">
        <f>IF(IFERROR(SEARCH(Kişisel!$A$1,Program!M229),FALSE),M$2&amp;"-"&amp;Program!M228&amp;"/ ","")</f>
        <v/>
      </c>
      <c r="N227" s="9" t="str">
        <f>IF(IFERROR(SEARCH(Kişisel!$A$1,Program!N229),FALSE),N$2&amp;"-"&amp;Program!N228&amp;"/ ","")</f>
        <v/>
      </c>
      <c r="O227" s="9" t="str">
        <f>IF(IFERROR(SEARCH(Kişisel!$A$1,Program!O229),FALSE),O$2&amp;"-"&amp;Program!O228&amp;"/ ","")</f>
        <v/>
      </c>
      <c r="P227" s="9" t="str">
        <f>IF(IFERROR(SEARCH(Kişisel!$A$1,Program!P229),FALSE),P$2&amp;"-"&amp;Program!P228&amp;"/ ","")</f>
        <v/>
      </c>
      <c r="Q227" s="9" t="str">
        <f>IF(IFERROR(SEARCH(Kişisel!$A$1,Program!Q229),FALSE),Q$2&amp;"-"&amp;Program!Q228&amp;"/ ","")</f>
        <v/>
      </c>
      <c r="R227" s="9" t="str">
        <f>IF(IFERROR(SEARCH(Kişisel!$A$1,Program!R229),FALSE),R$2&amp;"-"&amp;Program!R228&amp;"/ ","")</f>
        <v/>
      </c>
      <c r="S227" s="9" t="str">
        <f>IF(IFERROR(SEARCH(Kişisel!$A$1,Program!S229),FALSE),S$2&amp;"-"&amp;Program!S228&amp;"/ ","")</f>
        <v/>
      </c>
      <c r="T227" s="9" t="str">
        <f>IF(IFERROR(SEARCH(Kişisel!$A$1,Program!T229),FALSE),T$2&amp;"-"&amp;Program!T228&amp;"/ ","")</f>
        <v/>
      </c>
      <c r="U227" s="9" t="str">
        <f>IF(IFERROR(SEARCH(Kişisel!$A$1,Program!U229),FALSE),U$2&amp;"-"&amp;Program!U228&amp;"/ ","")</f>
        <v/>
      </c>
      <c r="V227" s="9" t="str">
        <f>IF(IFERROR(SEARCH(Kişisel!$A$1,Program!V229),FALSE),V$2&amp;"-"&amp;Program!V228&amp;"/ ","")</f>
        <v/>
      </c>
      <c r="W227" s="9" t="str">
        <f>IF(IFERROR(SEARCH(Kişisel!$A$1,Program!W229),FALSE),W$2&amp;"-"&amp;Program!W228&amp;"/ ","")</f>
        <v/>
      </c>
      <c r="X227" s="9" t="str">
        <f>IF(IFERROR(SEARCH(Kişisel!$A$1,Program!X229),FALSE),X$2&amp;"-"&amp;Program!X228&amp;"/ ","")</f>
        <v/>
      </c>
      <c r="Y227" s="9" t="str">
        <f>IF(IFERROR(SEARCH(Kişisel!$A$1,Program!Y229),FALSE),Y$2&amp;"-"&amp;Program!Y228&amp;"/ ","")</f>
        <v/>
      </c>
      <c r="Z227" s="9" t="str">
        <f>IF(IFERROR(SEARCH(Kişisel!$A$1,Program!Z229),FALSE),Z$2&amp;"-"&amp;Program!Z228&amp;"/ ","")</f>
        <v/>
      </c>
      <c r="AA227" s="9" t="str">
        <f>IF(IFERROR(SEARCH(Kişisel!$A$1,Program!AA229),FALSE),AA$2&amp;"-"&amp;Program!AA228&amp;"/ ","")</f>
        <v/>
      </c>
      <c r="AB227" s="9" t="str">
        <f>IF(IFERROR(SEARCH(Kişisel!$A$1,Program!AB229),FALSE),AB$2&amp;"-"&amp;Program!AB228&amp;"/ ","")</f>
        <v/>
      </c>
      <c r="AC227" s="9" t="str">
        <f>IF(IFERROR(SEARCH(Kişisel!$A$1,Program!AC229),FALSE),AC$2&amp;"-"&amp;Program!AC228&amp;"/ ","")</f>
        <v/>
      </c>
      <c r="AD227" s="9" t="str">
        <f>IF(IFERROR(SEARCH(Kişisel!$A$1,Program!AD229),FALSE),AD$2&amp;"-"&amp;Program!AD228&amp;"/ ","")</f>
        <v/>
      </c>
      <c r="AE227" s="9" t="str">
        <f>IF(IFERROR(SEARCH(Kişisel!$A$1,Program!AE229),FALSE),AE$2&amp;"-"&amp;Program!AE228&amp;"/ ","")</f>
        <v/>
      </c>
      <c r="AF227" s="9" t="str">
        <f>IF(IFERROR(SEARCH(Kişisel!$A$1,Program!AF229),FALSE),AF$2&amp;"-"&amp;Program!AF228&amp;"/ ","")</f>
        <v/>
      </c>
      <c r="AG227" s="9" t="str">
        <f>IF(IFERROR(SEARCH(Kişisel!$A$1,Program!AG229),FALSE),AG$2&amp;"-"&amp;Program!AG228&amp;"/ ","")</f>
        <v/>
      </c>
      <c r="AH227" s="9" t="str">
        <f>IF(IFERROR(SEARCH(Kişisel!$A$1,Program!AH229),FALSE),AH$2&amp;"-"&amp;Program!AH228&amp;"/ ","")</f>
        <v/>
      </c>
      <c r="AI227" s="9" t="str">
        <f>IF(IFERROR(SEARCH(Kişisel!$A$1,Program!AI229),FALSE),AI$2&amp;"-"&amp;Program!AI228&amp;"/ ","")</f>
        <v/>
      </c>
      <c r="AJ227" s="9" t="str">
        <f>IF(IFERROR(SEARCH(Kişisel!$A$1,Program!AJ229),FALSE),AJ$2&amp;"-"&amp;Program!AJ228&amp;"/ ","")</f>
        <v/>
      </c>
      <c r="AK227" s="9" t="str">
        <f>IF(IFERROR(SEARCH(Kişisel!$A$1,Program!AK229),FALSE),AK$2&amp;"-"&amp;Program!AK228&amp;"/ ","")</f>
        <v/>
      </c>
      <c r="AL227" s="9" t="str">
        <f>IF(IFERROR(SEARCH(Kişisel!$A$1,Program!AL229),FALSE),AL$2&amp;"-"&amp;Program!AL228&amp;"/ ","")</f>
        <v/>
      </c>
      <c r="AM227" s="9" t="str">
        <f>IF(IFERROR(SEARCH(Kişisel!$A$1,Program!AM229),FALSE),AM$2&amp;"-"&amp;Program!AM228&amp;"/ ","")</f>
        <v/>
      </c>
      <c r="AN227" s="9" t="str">
        <f>IF(IFERROR(SEARCH(Kişisel!$A$1,Program!AN229),FALSE),AN$2&amp;"-"&amp;Program!AN228&amp;"/ ","")</f>
        <v/>
      </c>
      <c r="AO227" s="9" t="str">
        <f>IF(IFERROR(SEARCH(Kişisel!$A$1,Program!AO229),FALSE),AO$2&amp;"-"&amp;Program!AO228&amp;"/ ","")</f>
        <v/>
      </c>
      <c r="AP227" s="9" t="str">
        <f>IF(IFERROR(SEARCH(Kişisel!$A$1,Program!AP229),FALSE),AP$2&amp;"-"&amp;Program!AP228&amp;"/ ","")</f>
        <v/>
      </c>
      <c r="AQ227" s="9" t="str">
        <f>IF(IFERROR(SEARCH(Kişisel!$A$1,Program!AQ229),FALSE),AQ$2&amp;"-"&amp;Program!AQ228&amp;"/ ","")</f>
        <v/>
      </c>
      <c r="AR227" s="9" t="str">
        <f>IF(IFERROR(SEARCH(Kişisel!$A$1,Program!AR229),FALSE),AR$2&amp;"-"&amp;Program!AR228&amp;"/ ","")</f>
        <v/>
      </c>
      <c r="AS227" s="9" t="str">
        <f>IF(IFERROR(SEARCH(Kişisel!$A$1,Program!AS229),FALSE),AS$2&amp;"-"&amp;Program!AS228&amp;"/ ","")</f>
        <v/>
      </c>
      <c r="AT227" s="9" t="str">
        <f>IF(IFERROR(SEARCH(Kişisel!$A$1,Program!AT229),FALSE),AT$2&amp;"-"&amp;Program!AT228&amp;"/ ","")</f>
        <v/>
      </c>
      <c r="AU227" s="9" t="str">
        <f>IF(IFERROR(SEARCH(Kişisel!$A$1,Program!AU229),FALSE),AU$2&amp;"-"&amp;Program!AU228&amp;"/ ","")</f>
        <v/>
      </c>
      <c r="AV227" s="9" t="str">
        <f>IF(IFERROR(SEARCH(Kişisel!$A$1,Program!AV229),FALSE),AV$2&amp;"-"&amp;Program!AV228&amp;"/ ","")</f>
        <v/>
      </c>
      <c r="AW227" s="9" t="str">
        <f>IF(IFERROR(SEARCH(Kişisel!$A$1,Program!AW229),FALSE),AW$2&amp;"-"&amp;Program!AW228&amp;"/ ","")</f>
        <v/>
      </c>
      <c r="AX227" s="9" t="str">
        <f>IF(IFERROR(SEARCH(Kişisel!$A$1,Program!AX229),FALSE),AX$2&amp;"-"&amp;Program!AX228&amp;"/ ","")</f>
        <v/>
      </c>
      <c r="AY227" s="9" t="str">
        <f>IF(IFERROR(SEARCH(Kişisel!$A$1,Program!AY229),FALSE),AY$2&amp;"-"&amp;Program!AY228&amp;"/ ","")</f>
        <v/>
      </c>
      <c r="AZ227" s="9" t="str">
        <f>IF(IFERROR(SEARCH(Kişisel!$A$1,Program!AZ229),FALSE),AZ$2&amp;"-"&amp;Program!AZ228&amp;"/ ","")</f>
        <v/>
      </c>
      <c r="BA227" s="9" t="str">
        <f>IF(IFERROR(SEARCH(Kişisel!$A$1,Program!BA229),FALSE),BA$2&amp;"-"&amp;Program!BA228&amp;"/ ","")</f>
        <v/>
      </c>
      <c r="BB227" s="9" t="str">
        <f>IF(IFERROR(SEARCH(Kişisel!$A$1,Program!BB229),FALSE),BB$2&amp;"-"&amp;Program!BB228&amp;"/ ","")</f>
        <v/>
      </c>
      <c r="BC227" s="9" t="str">
        <f>IF(IFERROR(SEARCH(Kişisel!$A$1,Program!BC229),FALSE),BC$2&amp;"-"&amp;Program!BC228&amp;"/ ","")</f>
        <v/>
      </c>
      <c r="BD227" s="9" t="str">
        <f>IF(IFERROR(SEARCH(Kişisel!$A$1,Program!BD229),FALSE),BD$2&amp;"-"&amp;Program!BD228&amp;"/ ","")</f>
        <v/>
      </c>
      <c r="BE227" s="9" t="str">
        <f>IF(IFERROR(SEARCH(Kişisel!$A$1,Program!BE229),FALSE),BE$2&amp;"-"&amp;Program!BE228&amp;"/ ","")</f>
        <v/>
      </c>
      <c r="BF227" t="str">
        <f t="shared" ref="BF227" si="338">CONCATENATE(D227,E227,F227,G227,H227,I227,J227,K227,L227,M227,N227,O227,P227,Q227,R227,S227,T227,U227,V227,W227,X227,Y227,Z227,AA227,AB227,AC227,AD227,AE227,AF227,AG227,AH227,AI227,AJ227,AK227,AL227,AM227,AN227,AO227,AP227,AQ227,)</f>
        <v/>
      </c>
      <c r="BG227" t="str">
        <f t="shared" ref="BG227" si="339">CONCATENATE(AR227,AS227,AT227,AU227,AV227,AW227,AX227,AY227,AZ227,BA227,BB227,BC227,BD227,BE227,)</f>
        <v/>
      </c>
    </row>
    <row r="228" spans="1:59">
      <c r="A228" s="394"/>
      <c r="B228" s="5"/>
      <c r="C228" s="6" t="str">
        <f t="shared" ref="C228" si="340">CONCATENATE(D228,E228,F228,G228,H228,I228,J228,K228,L228,M228,N228,O228,P228,Q228,R228,S228,T228,U228,V228,W228,X228,Y228,Z228,AA228,AB228,AC228,AD228,AE228,AF228,AG228,AH228,AI228,AJ228,AK228,AL228,AM228,AN228,AO228,AP228,AQ228)</f>
        <v/>
      </c>
      <c r="D228" t="str">
        <f>IF(AND(Program!D228&lt;&gt;"",OR(Kişisel!$C$1=Program!D230,AND(Program!D230="",Program!D$3=Kişisel!$C$1))),CONCATENATE(D$2,"-",Program!D228," "),"")</f>
        <v/>
      </c>
      <c r="E228" t="str">
        <f>IF(AND(Program!E228&lt;&gt;"",OR(Kişisel!$C$1=Program!E230,AND(Program!E230="",Program!E$3=Kişisel!$C$1))),CONCATENATE(E$2,"-",Program!E228," "),"")</f>
        <v/>
      </c>
      <c r="F228" t="str">
        <f>IF(AND(Program!F228&lt;&gt;"",OR(Kişisel!$C$1=Program!F230,AND(Program!F230="",Program!F$3=Kişisel!$C$1))),CONCATENATE(F$2,"-",Program!F228," "),"")</f>
        <v/>
      </c>
      <c r="G228" t="str">
        <f>IF(AND(Program!G228&lt;&gt;"",OR(Kişisel!$C$1=Program!G230,AND(Program!G230="",Program!G$3=Kişisel!$C$1))),CONCATENATE(G$2,"-",Program!G228," "),"")</f>
        <v/>
      </c>
      <c r="H228" t="str">
        <f>IF(AND(Program!H228&lt;&gt;"",OR(Kişisel!$C$1=Program!H230,AND(Program!H230="",Program!H$3=Kişisel!$C$1))),CONCATENATE(H$2,"-",Program!H228," "),"")</f>
        <v/>
      </c>
      <c r="I228" t="str">
        <f>IF(AND(Program!I228&lt;&gt;"",OR(Kişisel!$C$1=Program!I230,AND(Program!I230="",Program!I$3=Kişisel!$C$1))),CONCATENATE(I$2,"-",Program!I228," "),"")</f>
        <v/>
      </c>
      <c r="J228" t="str">
        <f>IF(AND(Program!J228&lt;&gt;"",OR(Kişisel!$C$1=Program!J230,AND(Program!J230="",Program!J$3=Kişisel!$C$1))),CONCATENATE(J$2,"-",Program!J228," "),"")</f>
        <v/>
      </c>
      <c r="K228" t="str">
        <f>IF(AND(Program!K228&lt;&gt;"",OR(Kişisel!$C$1=Program!K230,AND(Program!K230="",Program!K$3=Kişisel!$C$1))),CONCATENATE(K$2,"-",Program!K228," "),"")</f>
        <v/>
      </c>
      <c r="L228" t="str">
        <f>IF(AND(Program!L228&lt;&gt;"",OR(Kişisel!$C$1=Program!L230,AND(Program!L230="",Program!L$3=Kişisel!$C$1))),CONCATENATE(L$2,"-",Program!L228," "),"")</f>
        <v/>
      </c>
      <c r="M228" t="str">
        <f>IF(AND(Program!M228&lt;&gt;"",OR(Kişisel!$C$1=Program!M230,AND(Program!M230="",Program!M$3=Kişisel!$C$1))),CONCATENATE(M$2,"-",Program!M228," "),"")</f>
        <v/>
      </c>
      <c r="N228" t="str">
        <f>IF(AND(Program!N228&lt;&gt;"",OR(Kişisel!$C$1=Program!N230,AND(Program!N230="",Program!N$3=Kişisel!$C$1))),CONCATENATE(N$2,"-",Program!N228," "),"")</f>
        <v/>
      </c>
      <c r="O228" t="str">
        <f>IF(AND(Program!O228&lt;&gt;"",OR(Kişisel!$C$1=Program!O230,AND(Program!O230="",Program!O$3=Kişisel!$C$1))),CONCATENATE(O$2,"-",Program!O228," "),"")</f>
        <v/>
      </c>
      <c r="P228" t="str">
        <f>IF(AND(Program!P228&lt;&gt;"",OR(Kişisel!$C$1=Program!P230,AND(Program!P230="",Program!P$3=Kişisel!$C$1))),CONCATENATE(P$2,"-",Program!P228," "),"")</f>
        <v/>
      </c>
      <c r="Q228" t="str">
        <f>IF(AND(Program!Q228&lt;&gt;"",OR(Kişisel!$C$1=Program!Q230,AND(Program!Q230="",Program!Q$3=Kişisel!$C$1))),CONCATENATE(Q$2,"-",Program!Q228," "),"")</f>
        <v/>
      </c>
      <c r="R228" t="str">
        <f>IF(AND(Program!R228&lt;&gt;"",OR(Kişisel!$C$1=Program!R230,AND(Program!R230="",Program!R$3=Kişisel!$C$1))),CONCATENATE(R$2,"-",Program!R228," "),"")</f>
        <v/>
      </c>
      <c r="S228" t="str">
        <f>IF(AND(Program!S228&lt;&gt;"",OR(Kişisel!$C$1=Program!S230,AND(Program!S230="",Program!S$3=Kişisel!$C$1))),CONCATENATE(S$2,"-",Program!S228," "),"")</f>
        <v/>
      </c>
      <c r="T228" t="str">
        <f>IF(AND(Program!T228&lt;&gt;"",OR(Kişisel!$C$1=Program!T230,AND(Program!T230="",Program!T$3=Kişisel!$C$1))),CONCATENATE(T$2,"-",Program!T228," "),"")</f>
        <v/>
      </c>
      <c r="U228" t="str">
        <f>IF(AND(Program!U228&lt;&gt;"",OR(Kişisel!$C$1=Program!U230,AND(Program!U230="",Program!U$3=Kişisel!$C$1))),CONCATENATE(U$2,"-",Program!U228," "),"")</f>
        <v/>
      </c>
      <c r="V228" t="str">
        <f>IF(AND(Program!V228&lt;&gt;"",OR(Kişisel!$C$1=Program!V230,AND(Program!V230="",Program!V$3=Kişisel!$C$1))),CONCATENATE(V$2,"-",Program!V228," "),"")</f>
        <v/>
      </c>
      <c r="W228" t="str">
        <f>IF(AND(Program!W228&lt;&gt;"",OR(Kişisel!$C$1=Program!W230,AND(Program!W230="",Program!W$3=Kişisel!$C$1))),CONCATENATE(W$2,"-",Program!W228," "),"")</f>
        <v/>
      </c>
      <c r="X228" t="str">
        <f>IF(AND(Program!X228&lt;&gt;"",OR(Kişisel!$C$1=Program!X230,AND(Program!X230="",Program!X$3=Kişisel!$C$1))),CONCATENATE(X$2,"-",Program!X228," "),"")</f>
        <v/>
      </c>
      <c r="Y228" t="str">
        <f>IF(AND(Program!Y228&lt;&gt;"",OR(Kişisel!$C$1=Program!Y230,AND(Program!Y230="",Program!Y$3=Kişisel!$C$1))),CONCATENATE(Y$2,"-",Program!Y228," "),"")</f>
        <v/>
      </c>
      <c r="Z228" t="str">
        <f>IF(AND(Program!Z228&lt;&gt;"",OR(Kişisel!$C$1=Program!Z230,AND(Program!Z230="",Program!Z$3=Kişisel!$C$1))),CONCATENATE(Z$2,"-",Program!Z228," "),"")</f>
        <v/>
      </c>
      <c r="AA228" t="str">
        <f>IF(AND(Program!AA228&lt;&gt;"",OR(Kişisel!$C$1=Program!AA230,AND(Program!AA230="",Program!AA$3=Kişisel!$C$1))),CONCATENATE(AA$2,"-",Program!AA228," "),"")</f>
        <v/>
      </c>
      <c r="AB228" t="str">
        <f>IF(AND(Program!AB228&lt;&gt;"",OR(Kişisel!$C$1=Program!AB230,AND(Program!AB230="",Program!AB$3=Kişisel!$C$1))),CONCATENATE(AB$2,"-",Program!AB228," "),"")</f>
        <v/>
      </c>
      <c r="AC228" t="str">
        <f>IF(AND(Program!AC228&lt;&gt;"",OR(Kişisel!$C$1=Program!AC230,AND(Program!AC230="",Program!AC$3=Kişisel!$C$1))),CONCATENATE(AC$2,"-",Program!AC228," "),"")</f>
        <v/>
      </c>
      <c r="AD228" t="str">
        <f>IF(AND(Program!AD228&lt;&gt;"",OR(Kişisel!$C$1=Program!AD230,AND(Program!AD230="",Program!AD$3=Kişisel!$C$1))),CONCATENATE(AD$2,"-",Program!AD228," "),"")</f>
        <v/>
      </c>
      <c r="AE228" t="str">
        <f>IF(AND(Program!AE228&lt;&gt;"",OR(Kişisel!$C$1=Program!AE230,AND(Program!AE230="",Program!AE$3=Kişisel!$C$1))),CONCATENATE(AE$2,"-",Program!AE228," "),"")</f>
        <v/>
      </c>
      <c r="AF228" t="str">
        <f>IF(AND(Program!AF228&lt;&gt;"",OR(Kişisel!$C$1=Program!AF230,AND(Program!AF230="",Program!AF$3=Kişisel!$C$1))),CONCATENATE(AF$2,"-",Program!AF228," "),"")</f>
        <v/>
      </c>
      <c r="AG228" t="str">
        <f>IF(AND(Program!AG228&lt;&gt;"",OR(Kişisel!$C$1=Program!AG230,AND(Program!AG230="",Program!AG$3=Kişisel!$C$1))),CONCATENATE(AG$2,"-",Program!AG228," "),"")</f>
        <v/>
      </c>
      <c r="AH228" t="str">
        <f>IF(AND(Program!AH228&lt;&gt;"",OR(Kişisel!$C$1=Program!AH230,AND(Program!AH230="",Program!AH$3=Kişisel!$C$1))),CONCATENATE(AH$2,"-",Program!AH228," "),"")</f>
        <v/>
      </c>
      <c r="AI228" t="str">
        <f>IF(AND(Program!AI228&lt;&gt;"",OR(Kişisel!$C$1=Program!AI230,AND(Program!AI230="",Program!AI$3=Kişisel!$C$1))),CONCATENATE(AI$2,"-",Program!AI228," "),"")</f>
        <v/>
      </c>
      <c r="AJ228" t="str">
        <f>IF(AND(Program!AJ228&lt;&gt;"",OR(Kişisel!$C$1=Program!AJ230,AND(Program!AJ230="",Program!AJ$3=Kişisel!$C$1))),CONCATENATE(AJ$2,"-",Program!AJ228," "),"")</f>
        <v/>
      </c>
      <c r="AK228" t="str">
        <f>IF(AND(Program!AK228&lt;&gt;"",OR(Kişisel!$C$1=Program!AK230,AND(Program!AK230="",Program!AK$3=Kişisel!$C$1))),CONCATENATE(AK$2,"-",Program!AK228," "),"")</f>
        <v/>
      </c>
      <c r="AL228" t="str">
        <f>IF(AND(Program!AL228&lt;&gt;"",OR(Kişisel!$C$1=Program!AL230,AND(Program!AL230="",Program!AL$3=Kişisel!$C$1))),CONCATENATE(AL$2,"-",Program!AL228," "),"")</f>
        <v/>
      </c>
      <c r="AM228" t="str">
        <f>IF(AND(Program!AM228&lt;&gt;"",OR(Kişisel!$C$1=Program!AM230,AND(Program!AM230="",Program!AM$3=Kişisel!$C$1))),CONCATENATE(AM$2,"-",Program!AM228," "),"")</f>
        <v/>
      </c>
      <c r="AN228" t="str">
        <f>IF(AND(Program!AN228&lt;&gt;"",OR(Kişisel!$C$1=Program!AN230,AND(Program!AN230="",Program!AN$3=Kişisel!$C$1))),CONCATENATE(AN$2,"-",Program!AN228," "),"")</f>
        <v/>
      </c>
      <c r="AO228" t="str">
        <f>IF(AND(Program!AO228&lt;&gt;"",OR(Kişisel!$C$1=Program!AO230,AND(Program!AO230="",Program!AO$3=Kişisel!$C$1))),CONCATENATE(AO$2,"-",Program!AO228," "),"")</f>
        <v/>
      </c>
      <c r="AP228" t="str">
        <f>IF(AND(Program!AP228&lt;&gt;"",OR(Kişisel!$C$1=Program!AP230,AND(Program!AP230="",Program!AP$3=Kişisel!$C$1))),CONCATENATE(AP$2,"-",Program!AP228," "),"")</f>
        <v/>
      </c>
      <c r="AQ228" t="str">
        <f>IF(AND(Program!AQ228&lt;&gt;"",OR(Kişisel!$C$1=Program!AQ230,AND(Program!AQ230="",Program!AQ$3=Kişisel!$C$1))),CONCATENATE(AQ$2,"-",Program!AQ228," "),"")</f>
        <v/>
      </c>
      <c r="AR228" t="str">
        <f>IF(AND(Program!AR228&lt;&gt;"",OR(Kişisel!$C$1=Program!AR230,AND(Program!AR230="",Program!AR$3=Kişisel!$C$1))),CONCATENATE(AR$2,"-",Program!AR228," "),"")</f>
        <v/>
      </c>
      <c r="AS228" t="str">
        <f>IF(AND(Program!AS228&lt;&gt;"",OR(Kişisel!$C$1=Program!AS230,AND(Program!AS230="",Program!AS$3=Kişisel!$C$1))),CONCATENATE(AS$2,"-",Program!AS228," "),"")</f>
        <v/>
      </c>
      <c r="AT228" t="str">
        <f>IF(AND(Program!AT228&lt;&gt;"",OR(Kişisel!$C$1=Program!AT230,AND(Program!AT230="",Program!AT$3=Kişisel!$C$1))),CONCATENATE(AT$2,"-",Program!AT228," "),"")</f>
        <v/>
      </c>
      <c r="AU228" t="str">
        <f>IF(AND(Program!AU228&lt;&gt;"",OR(Kişisel!$C$1=Program!AU230,AND(Program!AU230="",Program!AU$3=Kişisel!$C$1))),CONCATENATE(AU$2,"-",Program!AU228," "),"")</f>
        <v/>
      </c>
      <c r="AV228" t="str">
        <f>IF(AND(Program!AV228&lt;&gt;"",OR(Kişisel!$C$1=Program!AV230,AND(Program!AV230="",Program!AV$3=Kişisel!$C$1))),CONCATENATE(AV$2,"-",Program!AV228," "),"")</f>
        <v/>
      </c>
      <c r="AW228" t="str">
        <f>IF(AND(Program!AW228&lt;&gt;"",OR(Kişisel!$C$1=Program!AW230,AND(Program!AW230="",Program!AW$3=Kişisel!$C$1))),CONCATENATE(AW$2,"-",Program!AW228," "),"")</f>
        <v/>
      </c>
      <c r="AX228" t="str">
        <f>IF(AND(Program!AX228&lt;&gt;"",OR(Kişisel!$C$1=Program!AX230,AND(Program!AX230="",Program!AX$3=Kişisel!$C$1))),CONCATENATE(AX$2,"-",Program!AX228," "),"")</f>
        <v/>
      </c>
      <c r="AY228" t="str">
        <f>IF(AND(Program!AY228&lt;&gt;"",OR(Kişisel!$C$1=Program!AY230,AND(Program!AY230="",Program!AY$3=Kişisel!$C$1))),CONCATENATE(AY$2,"-",Program!AY228," "),"")</f>
        <v/>
      </c>
      <c r="AZ228" t="str">
        <f>IF(AND(Program!AZ228&lt;&gt;"",OR(Kişisel!$C$1=Program!AZ230,AND(Program!AZ230="",Program!AZ$3=Kişisel!$C$1))),CONCATENATE(AZ$2,"-",Program!AZ228," "),"")</f>
        <v/>
      </c>
      <c r="BA228" t="str">
        <f>IF(AND(Program!BA228&lt;&gt;"",OR(Kişisel!$C$1=Program!BA230,AND(Program!BA230="",Program!BA$3=Kişisel!$C$1))),CONCATENATE(BA$2,"-",Program!BA228," "),"")</f>
        <v/>
      </c>
      <c r="BB228" t="str">
        <f>IF(AND(Program!BB228&lt;&gt;"",OR(Kişisel!$C$1=Program!BB230,AND(Program!BB230="",Program!BB$3=Kişisel!$C$1))),CONCATENATE(BB$2,"-",Program!BB228," "),"")</f>
        <v/>
      </c>
      <c r="BC228" t="str">
        <f>IF(AND(Program!BC228&lt;&gt;"",OR(Kişisel!$C$1=Program!BC230,AND(Program!BC230="",Program!BC$3=Kişisel!$C$1))),CONCATENATE(BC$2,"-",Program!BC228," "),"")</f>
        <v/>
      </c>
      <c r="BD228" t="str">
        <f>IF(AND(Program!BD228&lt;&gt;"",OR(Kişisel!$C$1=Program!BD230,AND(Program!BD230="",Program!BD$3=Kişisel!$C$1))),CONCATENATE(BD$2,"-",Program!BD228," "),"")</f>
        <v/>
      </c>
      <c r="BE228" t="str">
        <f>IF(AND(Program!BE228&lt;&gt;"",OR(Kişisel!$C$1=Program!BE230,AND(Program!BE230="",Program!BE$3=Kişisel!$C$1))),CONCATENATE(BE$2,"-",Program!BE228," "),"")</f>
        <v/>
      </c>
      <c r="BG228" t="str">
        <f t="shared" ref="BG228:BG229" si="341">CONCATENATE(AR228,AR230,AS228,AS230,AT228,AT230,AU228,AU230,AV228,AV230,AW228,AW230,AX228,AX230,AY228,AY230,AZ228,AZ230,BA228,BA230,BB228,BB230,BC228,BC230,BD228,BD230,BE228,BE230)</f>
        <v/>
      </c>
    </row>
    <row r="229" spans="1:59">
      <c r="A229" s="394"/>
      <c r="B229" s="5"/>
      <c r="D229" s="29" t="str">
        <f>IF(D227&lt;&gt;"",IF(Program!D230&lt;&gt;"","("&amp;Program!D230&amp;")","("&amp;Program!D$3&amp;")"),"")</f>
        <v/>
      </c>
      <c r="E229" s="29" t="str">
        <f>IF(E227&lt;&gt;"",IF(Program!E230&lt;&gt;"","("&amp;Program!E230&amp;")","("&amp;Program!E$3&amp;")"),"")</f>
        <v/>
      </c>
      <c r="F229" s="29" t="str">
        <f>IF(F227&lt;&gt;"",IF(Program!F230&lt;&gt;"","("&amp;Program!F230&amp;")","("&amp;Program!F$3&amp;")"),"")</f>
        <v/>
      </c>
      <c r="G229" s="29" t="str">
        <f>IF(G227&lt;&gt;"",IF(Program!G230&lt;&gt;"","("&amp;Program!G230&amp;")","("&amp;Program!G$3&amp;")"),"")</f>
        <v/>
      </c>
      <c r="H229" s="29" t="str">
        <f>IF(H227&lt;&gt;"",IF(Program!H230&lt;&gt;"","("&amp;Program!H230&amp;")","("&amp;Program!H$3&amp;")"),"")</f>
        <v/>
      </c>
      <c r="I229" s="29" t="str">
        <f>IF(I227&lt;&gt;"",IF(Program!I230&lt;&gt;"","("&amp;Program!I230&amp;")","("&amp;Program!I$3&amp;")"),"")</f>
        <v/>
      </c>
      <c r="J229" s="29" t="str">
        <f>IF(J227&lt;&gt;"",IF(Program!J230&lt;&gt;"","("&amp;Program!J230&amp;")","("&amp;Program!J$3&amp;")"),"")</f>
        <v/>
      </c>
      <c r="K229" s="29" t="str">
        <f>IF(K227&lt;&gt;"",IF(Program!K230&lt;&gt;"","("&amp;Program!K230&amp;")","("&amp;Program!K$3&amp;")"),"")</f>
        <v/>
      </c>
      <c r="L229" s="29" t="str">
        <f>IF(L227&lt;&gt;"",IF(Program!L230&lt;&gt;"","("&amp;Program!L230&amp;")","("&amp;Program!L$3&amp;")"),"")</f>
        <v/>
      </c>
      <c r="M229" s="29" t="str">
        <f>IF(M227&lt;&gt;"",IF(Program!M230&lt;&gt;"","("&amp;Program!M230&amp;")","("&amp;Program!M$3&amp;")"),"")</f>
        <v/>
      </c>
      <c r="N229" s="29" t="str">
        <f>IF(N227&lt;&gt;"",IF(Program!N230&lt;&gt;"","("&amp;Program!N230&amp;")","("&amp;Program!N$3&amp;")"),"")</f>
        <v/>
      </c>
      <c r="O229" s="29" t="str">
        <f>IF(O227&lt;&gt;"",IF(Program!O230&lt;&gt;"","("&amp;Program!O230&amp;")","("&amp;Program!O$3&amp;")"),"")</f>
        <v/>
      </c>
      <c r="P229" s="29" t="str">
        <f>IF(P227&lt;&gt;"",IF(Program!P230&lt;&gt;"","("&amp;Program!P230&amp;")","("&amp;Program!P$3&amp;")"),"")</f>
        <v/>
      </c>
      <c r="Q229" s="29" t="str">
        <f>IF(Q227&lt;&gt;"",IF(Program!Q230&lt;&gt;"","("&amp;Program!Q230&amp;")","("&amp;Program!Q$3&amp;")"),"")</f>
        <v/>
      </c>
      <c r="R229" s="29" t="str">
        <f>IF(R227&lt;&gt;"",IF(Program!R230&lt;&gt;"","("&amp;Program!R230&amp;")","("&amp;Program!R$3&amp;")"),"")</f>
        <v/>
      </c>
      <c r="S229" s="29" t="str">
        <f>IF(S227&lt;&gt;"",IF(Program!S230&lt;&gt;"","("&amp;Program!S230&amp;")","("&amp;Program!S$3&amp;")"),"")</f>
        <v/>
      </c>
      <c r="T229" s="29" t="str">
        <f>IF(T227&lt;&gt;"",IF(Program!T230&lt;&gt;"","("&amp;Program!T230&amp;")","("&amp;Program!T$3&amp;")"),"")</f>
        <v/>
      </c>
      <c r="U229" s="29" t="str">
        <f>IF(U227&lt;&gt;"",IF(Program!U230&lt;&gt;"","("&amp;Program!U230&amp;")","("&amp;Program!U$3&amp;")"),"")</f>
        <v/>
      </c>
      <c r="V229" s="29" t="str">
        <f>IF(V227&lt;&gt;"",IF(Program!V230&lt;&gt;"","("&amp;Program!V230&amp;")","("&amp;Program!V$3&amp;")"),"")</f>
        <v/>
      </c>
      <c r="W229" s="29" t="str">
        <f>IF(W227&lt;&gt;"",IF(Program!W230&lt;&gt;"","("&amp;Program!W230&amp;")","("&amp;Program!W$3&amp;")"),"")</f>
        <v/>
      </c>
      <c r="X229" s="29" t="str">
        <f>IF(X227&lt;&gt;"",IF(Program!X230&lt;&gt;"","("&amp;Program!X230&amp;")","("&amp;Program!X$3&amp;")"),"")</f>
        <v/>
      </c>
      <c r="Y229" s="29" t="str">
        <f>IF(Y227&lt;&gt;"",IF(Program!Y230&lt;&gt;"","("&amp;Program!Y230&amp;")","("&amp;Program!Y$3&amp;")"),"")</f>
        <v/>
      </c>
      <c r="Z229" s="29" t="str">
        <f>IF(Z227&lt;&gt;"",IF(Program!Z230&lt;&gt;"","("&amp;Program!Z230&amp;")","("&amp;Program!Z$3&amp;")"),"")</f>
        <v/>
      </c>
      <c r="AA229" s="29" t="str">
        <f>IF(AA227&lt;&gt;"",IF(Program!AA230&lt;&gt;"","("&amp;Program!AA230&amp;")","("&amp;Program!AA$3&amp;")"),"")</f>
        <v/>
      </c>
      <c r="AB229" s="29" t="str">
        <f>IF(AB227&lt;&gt;"",IF(Program!AB230&lt;&gt;"","("&amp;Program!AB230&amp;")","("&amp;Program!AB$3&amp;")"),"")</f>
        <v/>
      </c>
      <c r="AC229" s="29" t="str">
        <f>IF(AC227&lt;&gt;"",IF(Program!AC230&lt;&gt;"","("&amp;Program!AC230&amp;")","("&amp;Program!AC$3&amp;")"),"")</f>
        <v/>
      </c>
      <c r="AD229" s="29" t="str">
        <f>IF(AD227&lt;&gt;"",IF(Program!AD230&lt;&gt;"","("&amp;Program!AD230&amp;")","("&amp;Program!AD$3&amp;")"),"")</f>
        <v/>
      </c>
      <c r="AE229" s="29" t="str">
        <f>IF(AE227&lt;&gt;"",IF(Program!AE230&lt;&gt;"","("&amp;Program!AE230&amp;")","("&amp;Program!AE$3&amp;")"),"")</f>
        <v/>
      </c>
      <c r="AF229" s="29" t="str">
        <f>IF(AF227&lt;&gt;"",IF(Program!AF230&lt;&gt;"","("&amp;Program!AF230&amp;")","("&amp;Program!AF$3&amp;")"),"")</f>
        <v/>
      </c>
      <c r="AG229" s="29" t="str">
        <f>IF(AG227&lt;&gt;"",IF(Program!AG230&lt;&gt;"","("&amp;Program!AG230&amp;")","("&amp;Program!AG$3&amp;")"),"")</f>
        <v/>
      </c>
      <c r="AH229" s="29" t="str">
        <f>IF(AH227&lt;&gt;"",IF(Program!AH230&lt;&gt;"","("&amp;Program!AH230&amp;")","("&amp;Program!AH$3&amp;")"),"")</f>
        <v/>
      </c>
      <c r="AI229" s="29" t="str">
        <f>IF(AI227&lt;&gt;"",IF(Program!AI230&lt;&gt;"","("&amp;Program!AI230&amp;")","("&amp;Program!AI$3&amp;")"),"")</f>
        <v/>
      </c>
      <c r="AJ229" s="29" t="str">
        <f>IF(AJ227&lt;&gt;"",IF(Program!AJ230&lt;&gt;"","("&amp;Program!AJ230&amp;")","("&amp;Program!AJ$3&amp;")"),"")</f>
        <v/>
      </c>
      <c r="AK229" s="29" t="str">
        <f>IF(AK227&lt;&gt;"",IF(Program!AK230&lt;&gt;"","("&amp;Program!AK230&amp;")","("&amp;Program!AK$3&amp;")"),"")</f>
        <v/>
      </c>
      <c r="AL229" s="29" t="str">
        <f>IF(AL227&lt;&gt;"",IF(Program!AL230&lt;&gt;"","("&amp;Program!AL230&amp;")","("&amp;Program!AL$3&amp;")"),"")</f>
        <v/>
      </c>
      <c r="AM229" s="29" t="str">
        <f>IF(AM227&lt;&gt;"",IF(Program!AM230&lt;&gt;"","("&amp;Program!AM230&amp;")","("&amp;Program!AM$3&amp;")"),"")</f>
        <v/>
      </c>
      <c r="AN229" s="29" t="str">
        <f>IF(AN227&lt;&gt;"",IF(Program!AN230&lt;&gt;"","("&amp;Program!AN230&amp;")","("&amp;Program!AN$3&amp;")"),"")</f>
        <v/>
      </c>
      <c r="AO229" s="29" t="str">
        <f>IF(AO227&lt;&gt;"",IF(Program!AO230&lt;&gt;"","("&amp;Program!AO230&amp;")","("&amp;Program!AO$3&amp;")"),"")</f>
        <v/>
      </c>
      <c r="AP229" s="29" t="str">
        <f>IF(AP227&lt;&gt;"",IF(Program!AP230&lt;&gt;"","("&amp;Program!AP230&amp;")","("&amp;Program!AP$3&amp;")"),"")</f>
        <v/>
      </c>
      <c r="AQ229" s="29" t="str">
        <f>IF(AQ227&lt;&gt;"",IF(Program!AQ230&lt;&gt;"","("&amp;Program!AQ230&amp;")","("&amp;Program!AQ$3&amp;")"),"")</f>
        <v/>
      </c>
      <c r="AR229" s="29" t="str">
        <f>IF(AR227&lt;&gt;"",IF(Program!AR230&lt;&gt;"","("&amp;Program!AR230&amp;")","("&amp;Program!AR$3&amp;")"),"")</f>
        <v/>
      </c>
      <c r="AS229" s="29" t="str">
        <f>IF(AS227&lt;&gt;"",IF(Program!AS230&lt;&gt;"","("&amp;Program!AS230&amp;")","("&amp;Program!AS$3&amp;")"),"")</f>
        <v/>
      </c>
      <c r="AT229" s="29" t="str">
        <f>IF(AT227&lt;&gt;"",IF(Program!AT230&lt;&gt;"","("&amp;Program!AT230&amp;")","("&amp;Program!AT$3&amp;")"),"")</f>
        <v/>
      </c>
      <c r="AU229" s="29" t="str">
        <f>IF(AU227&lt;&gt;"",IF(Program!AU230&lt;&gt;"","("&amp;Program!AU230&amp;")","("&amp;Program!AU$3&amp;")"),"")</f>
        <v/>
      </c>
      <c r="AV229" s="29" t="str">
        <f>IF(AV227&lt;&gt;"",IF(Program!AV230&lt;&gt;"","("&amp;Program!AV230&amp;")","("&amp;Program!AV$3&amp;")"),"")</f>
        <v/>
      </c>
      <c r="AW229" s="29" t="str">
        <f>IF(AW227&lt;&gt;"",IF(Program!AW230&lt;&gt;"","("&amp;Program!AW230&amp;")","("&amp;Program!AW$3&amp;")"),"")</f>
        <v/>
      </c>
      <c r="AX229" s="29" t="str">
        <f>IF(AX227&lt;&gt;"",IF(Program!AX230&lt;&gt;"","("&amp;Program!AX230&amp;")","("&amp;Program!AX$3&amp;")"),"")</f>
        <v/>
      </c>
      <c r="AY229" s="29" t="str">
        <f>IF(AY227&lt;&gt;"",IF(Program!AY230&lt;&gt;"","("&amp;Program!AY230&amp;")","("&amp;Program!AY$3&amp;")"),"")</f>
        <v/>
      </c>
      <c r="AZ229" s="29" t="str">
        <f>IF(AZ227&lt;&gt;"",IF(Program!AZ230&lt;&gt;"","("&amp;Program!AZ230&amp;")","("&amp;Program!AZ$3&amp;")"),"")</f>
        <v/>
      </c>
      <c r="BA229" s="29" t="str">
        <f>IF(BA227&lt;&gt;"",IF(Program!BA230&lt;&gt;"","("&amp;Program!BA230&amp;")","("&amp;Program!BA$3&amp;")"),"")</f>
        <v/>
      </c>
      <c r="BB229" s="29" t="str">
        <f>IF(BB227&lt;&gt;"",IF(Program!BB230&lt;&gt;"","("&amp;Program!BB230&amp;")","("&amp;Program!BB$3&amp;")"),"")</f>
        <v/>
      </c>
      <c r="BC229" s="29" t="str">
        <f>IF(BC227&lt;&gt;"",IF(Program!BC230&lt;&gt;"","("&amp;Program!BC230&amp;")","("&amp;Program!BC$3&amp;")"),"")</f>
        <v/>
      </c>
      <c r="BD229" s="29" t="str">
        <f>IF(BD227&lt;&gt;"",IF(Program!BD230&lt;&gt;"","("&amp;Program!BD230&amp;")","("&amp;Program!BD$3&amp;")"),"")</f>
        <v/>
      </c>
      <c r="BE229" s="29" t="str">
        <f>IF(BE227&lt;&gt;"",IF(Program!BE230&lt;&gt;"","("&amp;Program!BE230&amp;")","("&amp;Program!BE$3&amp;")"),"")</f>
        <v/>
      </c>
      <c r="BF229" t="str">
        <f t="shared" ref="BF229" si="342">CONCATENATE(D229,D231,E229,E231,F229,F231,G229,G231,H229,H231,I229,I231,J229,J231,K229,K231,L229,L231,M229,M231,N229,N231,O229,O231,P229,P231,Q229,Q231,R229,R231,S229,S231,T229,T231,U229,U231,V229,V231,W229,W231,X229,X231,Y229,Y231,Z229,Z231,AA229,AA231,AB229,AB231,AC229,AC231,AD229,AD231,AE229,AE231,AF229,AF231,AG229,AG231,AH229,AH231,AI229,AI231,AJ229,AJ231,AK229,AK231,AL229,AL231,AM229,AM231,AN229,AN231,AO229,AO231,AP229,AP231,AQ229,AQ231)</f>
        <v/>
      </c>
      <c r="BG229" t="str">
        <f t="shared" si="341"/>
        <v/>
      </c>
    </row>
    <row r="230" spans="1:59">
      <c r="A230" s="394"/>
      <c r="B230" s="5">
        <v>0.5</v>
      </c>
      <c r="C230" s="6" t="str">
        <f t="shared" ref="C230:C252" si="343">CONCATENATE(D230,D232,E230,E232,F230,F232,G230,G232,H230,H232,I230,I232,J230,J232,K230,K232,L230,L232,M230,M232,N230,N232,O230,O232,P230,P232,Q230,Q232,R230,R232,S230,S232,T230,T232,U230,U232,V230,V232,W230,W232,X230,X232,Y230,Y232,Z230,Z232,AA230,AA232,AB230,AB232,AC230,AC232,AD230,AD232,AE230,AE232,AF230,AF232,AG230,AG232,AH230,AH232,AI230,AI232,AJ230,AJ232,AK230,AK232,AL230,AL232,AM230,AM232,AN230,AN232,AO230,AO232,AP230,AP232,AQ230,AQ232)</f>
        <v/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t="str">
        <f t="shared" ref="BF230" si="344">CONCATENATE(D230,E230,F230,G230,H230,I230,J230,K230,L230,M230,N230,O230,P230,Q230,R230,S230,T230,U230,V230,W230,X230,Y230,Z230,AA230,AB230,AC230,AD230,AE230,AF230,AG230,AH230,AI230,AJ230,AK230,AL230,AM230,AN230,AO230,AP230,AQ230,)</f>
        <v/>
      </c>
      <c r="BG230" t="str">
        <f t="shared" ref="BG230" si="345">CONCATENATE(AR230,AS230,AT230,AU230,AV230,AW230,AX230,AY230,AZ230,BA230,BB230,BC230,BD230,BE230,)</f>
        <v/>
      </c>
    </row>
    <row r="231" spans="1:59">
      <c r="A231" s="394"/>
      <c r="B231" s="5">
        <v>0.54166666666666696</v>
      </c>
      <c r="C231" s="6" t="str">
        <f t="shared" si="343"/>
        <v/>
      </c>
      <c r="D231" s="9" t="str">
        <f>IF(IFERROR(SEARCH(Kişisel!$A$1,Program!D233),FALSE),D$2&amp;"-"&amp;Program!D232&amp;"/ ","")</f>
        <v/>
      </c>
      <c r="E231" s="9" t="str">
        <f>IF(IFERROR(SEARCH(Kişisel!$A$1,Program!E233),FALSE),E$2&amp;"-"&amp;Program!E232&amp;"/ ","")</f>
        <v/>
      </c>
      <c r="F231" s="9" t="str">
        <f>IF(IFERROR(SEARCH(Kişisel!$A$1,Program!F233),FALSE),F$2&amp;"-"&amp;Program!F232&amp;"/ ","")</f>
        <v/>
      </c>
      <c r="G231" s="9" t="str">
        <f>IF(IFERROR(SEARCH(Kişisel!$A$1,Program!G233),FALSE),G$2&amp;"-"&amp;Program!G232&amp;"/ ","")</f>
        <v/>
      </c>
      <c r="H231" s="9" t="str">
        <f>IF(IFERROR(SEARCH(Kişisel!$A$1,Program!H233),FALSE),H$2&amp;"-"&amp;Program!H232&amp;"/ ","")</f>
        <v/>
      </c>
      <c r="I231" s="9" t="str">
        <f>IF(IFERROR(SEARCH(Kişisel!$A$1,Program!I233),FALSE),I$2&amp;"-"&amp;Program!I232&amp;"/ ","")</f>
        <v/>
      </c>
      <c r="J231" s="9" t="str">
        <f>IF(IFERROR(SEARCH(Kişisel!$A$1,Program!J233),FALSE),J$2&amp;"-"&amp;Program!J232&amp;"/ ","")</f>
        <v/>
      </c>
      <c r="K231" s="9" t="str">
        <f>IF(IFERROR(SEARCH(Kişisel!$A$1,Program!K233),FALSE),K$2&amp;"-"&amp;Program!K232&amp;"/ ","")</f>
        <v/>
      </c>
      <c r="L231" s="9" t="str">
        <f>IF(IFERROR(SEARCH(Kişisel!$A$1,Program!L233),FALSE),L$2&amp;"-"&amp;Program!L232&amp;"/ ","")</f>
        <v/>
      </c>
      <c r="M231" s="9" t="str">
        <f>IF(IFERROR(SEARCH(Kişisel!$A$1,Program!M233),FALSE),M$2&amp;"-"&amp;Program!M232&amp;"/ ","")</f>
        <v/>
      </c>
      <c r="N231" s="9" t="str">
        <f>IF(IFERROR(SEARCH(Kişisel!$A$1,Program!N233),FALSE),N$2&amp;"-"&amp;Program!N232&amp;"/ ","")</f>
        <v/>
      </c>
      <c r="O231" s="9" t="str">
        <f>IF(IFERROR(SEARCH(Kişisel!$A$1,Program!O233),FALSE),O$2&amp;"-"&amp;Program!O232&amp;"/ ","")</f>
        <v/>
      </c>
      <c r="P231" s="9" t="str">
        <f>IF(IFERROR(SEARCH(Kişisel!$A$1,Program!P233),FALSE),P$2&amp;"-"&amp;Program!P232&amp;"/ ","")</f>
        <v/>
      </c>
      <c r="Q231" s="9" t="str">
        <f>IF(IFERROR(SEARCH(Kişisel!$A$1,Program!Q233),FALSE),Q$2&amp;"-"&amp;Program!Q232&amp;"/ ","")</f>
        <v/>
      </c>
      <c r="R231" s="9" t="str">
        <f>IF(IFERROR(SEARCH(Kişisel!$A$1,Program!R233),FALSE),R$2&amp;"-"&amp;Program!R232&amp;"/ ","")</f>
        <v/>
      </c>
      <c r="S231" s="9" t="str">
        <f>IF(IFERROR(SEARCH(Kişisel!$A$1,Program!S233),FALSE),S$2&amp;"-"&amp;Program!S232&amp;"/ ","")</f>
        <v/>
      </c>
      <c r="T231" s="9" t="str">
        <f>IF(IFERROR(SEARCH(Kişisel!$A$1,Program!T233),FALSE),T$2&amp;"-"&amp;Program!T232&amp;"/ ","")</f>
        <v/>
      </c>
      <c r="U231" s="9" t="str">
        <f>IF(IFERROR(SEARCH(Kişisel!$A$1,Program!U233),FALSE),U$2&amp;"-"&amp;Program!U232&amp;"/ ","")</f>
        <v/>
      </c>
      <c r="V231" s="9" t="str">
        <f>IF(IFERROR(SEARCH(Kişisel!$A$1,Program!V233),FALSE),V$2&amp;"-"&amp;Program!V232&amp;"/ ","")</f>
        <v/>
      </c>
      <c r="W231" s="9" t="str">
        <f>IF(IFERROR(SEARCH(Kişisel!$A$1,Program!W233),FALSE),W$2&amp;"-"&amp;Program!W232&amp;"/ ","")</f>
        <v/>
      </c>
      <c r="X231" s="9" t="str">
        <f>IF(IFERROR(SEARCH(Kişisel!$A$1,Program!X233),FALSE),X$2&amp;"-"&amp;Program!X232&amp;"/ ","")</f>
        <v/>
      </c>
      <c r="Y231" s="9" t="str">
        <f>IF(IFERROR(SEARCH(Kişisel!$A$1,Program!Y233),FALSE),Y$2&amp;"-"&amp;Program!Y232&amp;"/ ","")</f>
        <v/>
      </c>
      <c r="Z231" s="9" t="str">
        <f>IF(IFERROR(SEARCH(Kişisel!$A$1,Program!Z233),FALSE),Z$2&amp;"-"&amp;Program!Z232&amp;"/ ","")</f>
        <v/>
      </c>
      <c r="AA231" s="9" t="str">
        <f>IF(IFERROR(SEARCH(Kişisel!$A$1,Program!AA233),FALSE),AA$2&amp;"-"&amp;Program!AA232&amp;"/ ","")</f>
        <v/>
      </c>
      <c r="AB231" s="9" t="str">
        <f>IF(IFERROR(SEARCH(Kişisel!$A$1,Program!AB233),FALSE),AB$2&amp;"-"&amp;Program!AB232&amp;"/ ","")</f>
        <v/>
      </c>
      <c r="AC231" s="9" t="str">
        <f>IF(IFERROR(SEARCH(Kişisel!$A$1,Program!AC233),FALSE),AC$2&amp;"-"&amp;Program!AC232&amp;"/ ","")</f>
        <v/>
      </c>
      <c r="AD231" s="9" t="str">
        <f>IF(IFERROR(SEARCH(Kişisel!$A$1,Program!AD233),FALSE),AD$2&amp;"-"&amp;Program!AD232&amp;"/ ","")</f>
        <v/>
      </c>
      <c r="AE231" s="9" t="str">
        <f>IF(IFERROR(SEARCH(Kişisel!$A$1,Program!AE233),FALSE),AE$2&amp;"-"&amp;Program!AE232&amp;"/ ","")</f>
        <v/>
      </c>
      <c r="AF231" s="9" t="str">
        <f>IF(IFERROR(SEARCH(Kişisel!$A$1,Program!AF233),FALSE),AF$2&amp;"-"&amp;Program!AF232&amp;"/ ","")</f>
        <v/>
      </c>
      <c r="AG231" s="9" t="str">
        <f>IF(IFERROR(SEARCH(Kişisel!$A$1,Program!AG233),FALSE),AG$2&amp;"-"&amp;Program!AG232&amp;"/ ","")</f>
        <v/>
      </c>
      <c r="AH231" s="9" t="str">
        <f>IF(IFERROR(SEARCH(Kişisel!$A$1,Program!AH233),FALSE),AH$2&amp;"-"&amp;Program!AH232&amp;"/ ","")</f>
        <v/>
      </c>
      <c r="AI231" s="9" t="str">
        <f>IF(IFERROR(SEARCH(Kişisel!$A$1,Program!AI233),FALSE),AI$2&amp;"-"&amp;Program!AI232&amp;"/ ","")</f>
        <v/>
      </c>
      <c r="AJ231" s="9" t="str">
        <f>IF(IFERROR(SEARCH(Kişisel!$A$1,Program!AJ233),FALSE),AJ$2&amp;"-"&amp;Program!AJ232&amp;"/ ","")</f>
        <v/>
      </c>
      <c r="AK231" s="9" t="str">
        <f>IF(IFERROR(SEARCH(Kişisel!$A$1,Program!AK233),FALSE),AK$2&amp;"-"&amp;Program!AK232&amp;"/ ","")</f>
        <v/>
      </c>
      <c r="AL231" s="9" t="str">
        <f>IF(IFERROR(SEARCH(Kişisel!$A$1,Program!AL233),FALSE),AL$2&amp;"-"&amp;Program!AL232&amp;"/ ","")</f>
        <v/>
      </c>
      <c r="AM231" s="9" t="str">
        <f>IF(IFERROR(SEARCH(Kişisel!$A$1,Program!AM233),FALSE),AM$2&amp;"-"&amp;Program!AM232&amp;"/ ","")</f>
        <v/>
      </c>
      <c r="AN231" s="9" t="str">
        <f>IF(IFERROR(SEARCH(Kişisel!$A$1,Program!AN233),FALSE),AN$2&amp;"-"&amp;Program!AN232&amp;"/ ","")</f>
        <v/>
      </c>
      <c r="AO231" s="9" t="str">
        <f>IF(IFERROR(SEARCH(Kişisel!$A$1,Program!AO233),FALSE),AO$2&amp;"-"&amp;Program!AO232&amp;"/ ","")</f>
        <v/>
      </c>
      <c r="AP231" s="9" t="str">
        <f>IF(IFERROR(SEARCH(Kişisel!$A$1,Program!AP233),FALSE),AP$2&amp;"-"&amp;Program!AP232&amp;"/ ","")</f>
        <v/>
      </c>
      <c r="AQ231" s="9" t="str">
        <f>IF(IFERROR(SEARCH(Kişisel!$A$1,Program!AQ233),FALSE),AQ$2&amp;"-"&amp;Program!AQ232&amp;"/ ","")</f>
        <v/>
      </c>
      <c r="AR231" s="9" t="str">
        <f>IF(IFERROR(SEARCH(Kişisel!$A$1,Program!AR233),FALSE),AR$2&amp;"-"&amp;Program!AR232&amp;"/ ","")</f>
        <v/>
      </c>
      <c r="AS231" s="9" t="str">
        <f>IF(IFERROR(SEARCH(Kişisel!$A$1,Program!AS233),FALSE),AS$2&amp;"-"&amp;Program!AS232&amp;"/ ","")</f>
        <v/>
      </c>
      <c r="AT231" s="9" t="str">
        <f>IF(IFERROR(SEARCH(Kişisel!$A$1,Program!AT233),FALSE),AT$2&amp;"-"&amp;Program!AT232&amp;"/ ","")</f>
        <v/>
      </c>
      <c r="AU231" s="9" t="str">
        <f>IF(IFERROR(SEARCH(Kişisel!$A$1,Program!AU233),FALSE),AU$2&amp;"-"&amp;Program!AU232&amp;"/ ","")</f>
        <v/>
      </c>
      <c r="AV231" s="9" t="str">
        <f>IF(IFERROR(SEARCH(Kişisel!$A$1,Program!AV233),FALSE),AV$2&amp;"-"&amp;Program!AV232&amp;"/ ","")</f>
        <v/>
      </c>
      <c r="AW231" s="9" t="str">
        <f>IF(IFERROR(SEARCH(Kişisel!$A$1,Program!AW233),FALSE),AW$2&amp;"-"&amp;Program!AW232&amp;"/ ","")</f>
        <v/>
      </c>
      <c r="AX231" s="9" t="str">
        <f>IF(IFERROR(SEARCH(Kişisel!$A$1,Program!AX233),FALSE),AX$2&amp;"-"&amp;Program!AX232&amp;"/ ","")</f>
        <v/>
      </c>
      <c r="AY231" s="9" t="str">
        <f>IF(IFERROR(SEARCH(Kişisel!$A$1,Program!AY233),FALSE),AY$2&amp;"-"&amp;Program!AY232&amp;"/ ","")</f>
        <v/>
      </c>
      <c r="AZ231" s="9" t="str">
        <f>IF(IFERROR(SEARCH(Kişisel!$A$1,Program!AZ233),FALSE),AZ$2&amp;"-"&amp;Program!AZ232&amp;"/ ","")</f>
        <v/>
      </c>
      <c r="BA231" s="9" t="str">
        <f>IF(IFERROR(SEARCH(Kişisel!$A$1,Program!BA233),FALSE),BA$2&amp;"-"&amp;Program!BA232&amp;"/ ","")</f>
        <v/>
      </c>
      <c r="BB231" s="9" t="str">
        <f>IF(IFERROR(SEARCH(Kişisel!$A$1,Program!BB233),FALSE),BB$2&amp;"-"&amp;Program!BB232&amp;"/ ","")</f>
        <v/>
      </c>
      <c r="BC231" s="9" t="str">
        <f>IF(IFERROR(SEARCH(Kişisel!$A$1,Program!BC233),FALSE),BC$2&amp;"-"&amp;Program!BC232&amp;"/ ","")</f>
        <v/>
      </c>
      <c r="BD231" s="9" t="str">
        <f>IF(IFERROR(SEARCH(Kişisel!$A$1,Program!BD233),FALSE),BD$2&amp;"-"&amp;Program!BD232&amp;"/ ","")</f>
        <v/>
      </c>
      <c r="BE231" s="9" t="str">
        <f>IF(IFERROR(SEARCH(Kişisel!$A$1,Program!BE233),FALSE),BE$2&amp;"-"&amp;Program!BE232&amp;"/ ","")</f>
        <v/>
      </c>
      <c r="BG231" t="str">
        <f t="shared" ref="BG231:BG232" si="346">CONCATENATE(AR231,AR233,AS231,AS233,AT231,AT233,AU231,AU233,AV231,AV233,AW231,AW233,AX231,AX233,AY231,AY233,AZ231,AZ233,BA231,BA233,BB231,BB233,BC231,BC233,BD231,BD233,BE231,BE233)</f>
        <v/>
      </c>
    </row>
    <row r="232" spans="1:59">
      <c r="A232" s="394"/>
      <c r="B232" s="5"/>
      <c r="C232" s="6" t="str">
        <f t="shared" ref="C232" si="347">CONCATENATE(D232,E232,F232,G232,H232,I232,J232,K232,L232,M232,N232,O232,P232,Q232,R232,S232,T232,U232,V232,W232,X232,Y232,Z232,AA232,AB232,AC232,AD232,AE232,AF232,AG232,AH232,AI232,AJ232,AK232,AL232,AM232,AN232,AO232,AP232,AQ232,)</f>
        <v/>
      </c>
      <c r="D232" t="str">
        <f>IF(AND(Program!D232&lt;&gt;"",OR(Kişisel!$C$1=Program!D234,AND(Program!D234="",Program!D$3=Kişisel!$C$1))),CONCATENATE(D$2,"-",Program!D232," "),"")</f>
        <v/>
      </c>
      <c r="E232" t="str">
        <f>IF(AND(Program!E232&lt;&gt;"",OR(Kişisel!$C$1=Program!E234,AND(Program!E234="",Program!E$3=Kişisel!$C$1))),CONCATENATE(E$2,"-",Program!E232," "),"")</f>
        <v/>
      </c>
      <c r="F232" t="str">
        <f>IF(AND(Program!F232&lt;&gt;"",OR(Kişisel!$C$1=Program!F234,AND(Program!F234="",Program!F$3=Kişisel!$C$1))),CONCATENATE(F$2,"-",Program!F232," "),"")</f>
        <v/>
      </c>
      <c r="G232" t="str">
        <f>IF(AND(Program!G232&lt;&gt;"",OR(Kişisel!$C$1=Program!G234,AND(Program!G234="",Program!G$3=Kişisel!$C$1))),CONCATENATE(G$2,"-",Program!G232," "),"")</f>
        <v/>
      </c>
      <c r="H232" t="str">
        <f>IF(AND(Program!H232&lt;&gt;"",OR(Kişisel!$C$1=Program!H234,AND(Program!H234="",Program!H$3=Kişisel!$C$1))),CONCATENATE(H$2,"-",Program!H232," "),"")</f>
        <v/>
      </c>
      <c r="I232" t="str">
        <f>IF(AND(Program!I232&lt;&gt;"",OR(Kişisel!$C$1=Program!I234,AND(Program!I234="",Program!I$3=Kişisel!$C$1))),CONCATENATE(I$2,"-",Program!I232," "),"")</f>
        <v/>
      </c>
      <c r="J232" t="str">
        <f>IF(AND(Program!J232&lt;&gt;"",OR(Kişisel!$C$1=Program!J234,AND(Program!J234="",Program!J$3=Kişisel!$C$1))),CONCATENATE(J$2,"-",Program!J232," "),"")</f>
        <v/>
      </c>
      <c r="K232" t="str">
        <f>IF(AND(Program!K232&lt;&gt;"",OR(Kişisel!$C$1=Program!K234,AND(Program!K234="",Program!K$3=Kişisel!$C$1))),CONCATENATE(K$2,"-",Program!K232," "),"")</f>
        <v/>
      </c>
      <c r="L232" t="str">
        <f>IF(AND(Program!L232&lt;&gt;"",OR(Kişisel!$C$1=Program!L234,AND(Program!L234="",Program!L$3=Kişisel!$C$1))),CONCATENATE(L$2,"-",Program!L232," "),"")</f>
        <v/>
      </c>
      <c r="M232" t="str">
        <f>IF(AND(Program!M232&lt;&gt;"",OR(Kişisel!$C$1=Program!M234,AND(Program!M234="",Program!M$3=Kişisel!$C$1))),CONCATENATE(M$2,"-",Program!M232," "),"")</f>
        <v/>
      </c>
      <c r="N232" t="str">
        <f>IF(AND(Program!N232&lt;&gt;"",OR(Kişisel!$C$1=Program!N234,AND(Program!N234="",Program!N$3=Kişisel!$C$1))),CONCATENATE(N$2,"-",Program!N232," "),"")</f>
        <v/>
      </c>
      <c r="O232" t="str">
        <f>IF(AND(Program!O232&lt;&gt;"",OR(Kişisel!$C$1=Program!O234,AND(Program!O234="",Program!O$3=Kişisel!$C$1))),CONCATENATE(O$2,"-",Program!O232," "),"")</f>
        <v/>
      </c>
      <c r="P232" t="str">
        <f>IF(AND(Program!P232&lt;&gt;"",OR(Kişisel!$C$1=Program!P234,AND(Program!P234="",Program!P$3=Kişisel!$C$1))),CONCATENATE(P$2,"-",Program!P232," "),"")</f>
        <v/>
      </c>
      <c r="Q232" t="str">
        <f>IF(AND(Program!Q232&lt;&gt;"",OR(Kişisel!$C$1=Program!Q234,AND(Program!Q234="",Program!Q$3=Kişisel!$C$1))),CONCATENATE(Q$2,"-",Program!Q232," "),"")</f>
        <v/>
      </c>
      <c r="R232" t="str">
        <f>IF(AND(Program!R232&lt;&gt;"",OR(Kişisel!$C$1=Program!R234,AND(Program!R234="",Program!R$3=Kişisel!$C$1))),CONCATENATE(R$2,"-",Program!R232," "),"")</f>
        <v/>
      </c>
      <c r="S232" t="str">
        <f>IF(AND(Program!S232&lt;&gt;"",OR(Kişisel!$C$1=Program!S234,AND(Program!S234="",Program!S$3=Kişisel!$C$1))),CONCATENATE(S$2,"-",Program!S232," "),"")</f>
        <v/>
      </c>
      <c r="T232" t="str">
        <f>IF(AND(Program!T232&lt;&gt;"",OR(Kişisel!$C$1=Program!T234,AND(Program!T234="",Program!T$3=Kişisel!$C$1))),CONCATENATE(T$2,"-",Program!T232," "),"")</f>
        <v/>
      </c>
      <c r="U232" t="str">
        <f>IF(AND(Program!U232&lt;&gt;"",OR(Kişisel!$C$1=Program!U234,AND(Program!U234="",Program!U$3=Kişisel!$C$1))),CONCATENATE(U$2,"-",Program!U232," "),"")</f>
        <v/>
      </c>
      <c r="V232" t="str">
        <f>IF(AND(Program!V232&lt;&gt;"",OR(Kişisel!$C$1=Program!V234,AND(Program!V234="",Program!V$3=Kişisel!$C$1))),CONCATENATE(V$2,"-",Program!V232," "),"")</f>
        <v/>
      </c>
      <c r="W232" t="str">
        <f>IF(AND(Program!W232&lt;&gt;"",OR(Kişisel!$C$1=Program!W234,AND(Program!W234="",Program!W$3=Kişisel!$C$1))),CONCATENATE(W$2,"-",Program!W232," "),"")</f>
        <v/>
      </c>
      <c r="X232" t="str">
        <f>IF(AND(Program!X232&lt;&gt;"",OR(Kişisel!$C$1=Program!X234,AND(Program!X234="",Program!X$3=Kişisel!$C$1))),CONCATENATE(X$2,"-",Program!X232," "),"")</f>
        <v/>
      </c>
      <c r="Y232" t="str">
        <f>IF(AND(Program!Y232&lt;&gt;"",OR(Kişisel!$C$1=Program!Y234,AND(Program!Y234="",Program!Y$3=Kişisel!$C$1))),CONCATENATE(Y$2,"-",Program!Y232," "),"")</f>
        <v/>
      </c>
      <c r="Z232" t="str">
        <f>IF(AND(Program!Z232&lt;&gt;"",OR(Kişisel!$C$1=Program!Z234,AND(Program!Z234="",Program!Z$3=Kişisel!$C$1))),CONCATENATE(Z$2,"-",Program!Z232," "),"")</f>
        <v/>
      </c>
      <c r="AA232" t="str">
        <f>IF(AND(Program!AA232&lt;&gt;"",OR(Kişisel!$C$1=Program!AA234,AND(Program!AA234="",Program!AA$3=Kişisel!$C$1))),CONCATENATE(AA$2,"-",Program!AA232," "),"")</f>
        <v/>
      </c>
      <c r="AB232" t="str">
        <f>IF(AND(Program!AB232&lt;&gt;"",OR(Kişisel!$C$1=Program!AB234,AND(Program!AB234="",Program!AB$3=Kişisel!$C$1))),CONCATENATE(AB$2,"-",Program!AB232," "),"")</f>
        <v/>
      </c>
      <c r="AC232" t="str">
        <f>IF(AND(Program!AC232&lt;&gt;"",OR(Kişisel!$C$1=Program!AC234,AND(Program!AC234="",Program!AC$3=Kişisel!$C$1))),CONCATENATE(AC$2,"-",Program!AC232," "),"")</f>
        <v/>
      </c>
      <c r="AD232" t="str">
        <f>IF(AND(Program!AD232&lt;&gt;"",OR(Kişisel!$C$1=Program!AD234,AND(Program!AD234="",Program!AD$3=Kişisel!$C$1))),CONCATENATE(AD$2,"-",Program!AD232," "),"")</f>
        <v/>
      </c>
      <c r="AE232" t="str">
        <f>IF(AND(Program!AE232&lt;&gt;"",OR(Kişisel!$C$1=Program!AE234,AND(Program!AE234="",Program!AE$3=Kişisel!$C$1))),CONCATENATE(AE$2,"-",Program!AE232," "),"")</f>
        <v/>
      </c>
      <c r="AF232" t="str">
        <f>IF(AND(Program!AF232&lt;&gt;"",OR(Kişisel!$C$1=Program!AF234,AND(Program!AF234="",Program!AF$3=Kişisel!$C$1))),CONCATENATE(AF$2,"-",Program!AF232," "),"")</f>
        <v/>
      </c>
      <c r="AG232" t="str">
        <f>IF(AND(Program!AG232&lt;&gt;"",OR(Kişisel!$C$1=Program!AG234,AND(Program!AG234="",Program!AG$3=Kişisel!$C$1))),CONCATENATE(AG$2,"-",Program!AG232," "),"")</f>
        <v/>
      </c>
      <c r="AH232" t="str">
        <f>IF(AND(Program!AH232&lt;&gt;"",OR(Kişisel!$C$1=Program!AH234,AND(Program!AH234="",Program!AH$3=Kişisel!$C$1))),CONCATENATE(AH$2,"-",Program!AH232," "),"")</f>
        <v/>
      </c>
      <c r="AI232" t="str">
        <f>IF(AND(Program!AI232&lt;&gt;"",OR(Kişisel!$C$1=Program!AI234,AND(Program!AI234="",Program!AI$3=Kişisel!$C$1))),CONCATENATE(AI$2,"-",Program!AI232," "),"")</f>
        <v/>
      </c>
      <c r="AJ232" t="str">
        <f>IF(AND(Program!AJ232&lt;&gt;"",OR(Kişisel!$C$1=Program!AJ234,AND(Program!AJ234="",Program!AJ$3=Kişisel!$C$1))),CONCATENATE(AJ$2,"-",Program!AJ232," "),"")</f>
        <v/>
      </c>
      <c r="AK232" t="str">
        <f>IF(AND(Program!AK232&lt;&gt;"",OR(Kişisel!$C$1=Program!AK234,AND(Program!AK234="",Program!AK$3=Kişisel!$C$1))),CONCATENATE(AK$2,"-",Program!AK232," "),"")</f>
        <v/>
      </c>
      <c r="AL232" t="str">
        <f>IF(AND(Program!AL232&lt;&gt;"",OR(Kişisel!$C$1=Program!AL234,AND(Program!AL234="",Program!AL$3=Kişisel!$C$1))),CONCATENATE(AL$2,"-",Program!AL232," "),"")</f>
        <v/>
      </c>
      <c r="AM232" t="str">
        <f>IF(AND(Program!AM232&lt;&gt;"",OR(Kişisel!$C$1=Program!AM234,AND(Program!AM234="",Program!AM$3=Kişisel!$C$1))),CONCATENATE(AM$2,"-",Program!AM232," "),"")</f>
        <v/>
      </c>
      <c r="AN232" t="str">
        <f>IF(AND(Program!AN232&lt;&gt;"",OR(Kişisel!$C$1=Program!AN234,AND(Program!AN234="",Program!AN$3=Kişisel!$C$1))),CONCATENATE(AN$2,"-",Program!AN232," "),"")</f>
        <v/>
      </c>
      <c r="AO232" t="str">
        <f>IF(AND(Program!AO232&lt;&gt;"",OR(Kişisel!$C$1=Program!AO234,AND(Program!AO234="",Program!AO$3=Kişisel!$C$1))),CONCATENATE(AO$2,"-",Program!AO232," "),"")</f>
        <v/>
      </c>
      <c r="AP232" t="str">
        <f>IF(AND(Program!AP232&lt;&gt;"",OR(Kişisel!$C$1=Program!AP234,AND(Program!AP234="",Program!AP$3=Kişisel!$C$1))),CONCATENATE(AP$2,"-",Program!AP232," "),"")</f>
        <v/>
      </c>
      <c r="AQ232" t="str">
        <f>IF(AND(Program!AQ232&lt;&gt;"",OR(Kişisel!$C$1=Program!AQ234,AND(Program!AQ234="",Program!AQ$3=Kişisel!$C$1))),CONCATENATE(AQ$2,"-",Program!AQ232," "),"")</f>
        <v/>
      </c>
      <c r="AR232" t="str">
        <f>IF(AND(Program!AR232&lt;&gt;"",OR(Kişisel!$C$1=Program!AR234,AND(Program!AR234="",Program!AR$3=Kişisel!$C$1))),CONCATENATE(AR$2,"-",Program!AR232," "),"")</f>
        <v/>
      </c>
      <c r="AS232" t="str">
        <f>IF(AND(Program!AS232&lt;&gt;"",OR(Kişisel!$C$1=Program!AS234,AND(Program!AS234="",Program!AS$3=Kişisel!$C$1))),CONCATENATE(AS$2,"-",Program!AS232," "),"")</f>
        <v/>
      </c>
      <c r="AT232" t="str">
        <f>IF(AND(Program!AT232&lt;&gt;"",OR(Kişisel!$C$1=Program!AT234,AND(Program!AT234="",Program!AT$3=Kişisel!$C$1))),CONCATENATE(AT$2,"-",Program!AT232," "),"")</f>
        <v/>
      </c>
      <c r="AU232" t="str">
        <f>IF(AND(Program!AU232&lt;&gt;"",OR(Kişisel!$C$1=Program!AU234,AND(Program!AU234="",Program!AU$3=Kişisel!$C$1))),CONCATENATE(AU$2,"-",Program!AU232," "),"")</f>
        <v/>
      </c>
      <c r="AV232" t="str">
        <f>IF(AND(Program!AV232&lt;&gt;"",OR(Kişisel!$C$1=Program!AV234,AND(Program!AV234="",Program!AV$3=Kişisel!$C$1))),CONCATENATE(AV$2,"-",Program!AV232," "),"")</f>
        <v/>
      </c>
      <c r="AW232" t="str">
        <f>IF(AND(Program!AW232&lt;&gt;"",OR(Kişisel!$C$1=Program!AW234,AND(Program!AW234="",Program!AW$3=Kişisel!$C$1))),CONCATENATE(AW$2,"-",Program!AW232," "),"")</f>
        <v/>
      </c>
      <c r="AX232" t="str">
        <f>IF(AND(Program!AX232&lt;&gt;"",OR(Kişisel!$C$1=Program!AX234,AND(Program!AX234="",Program!AX$3=Kişisel!$C$1))),CONCATENATE(AX$2,"-",Program!AX232," "),"")</f>
        <v/>
      </c>
      <c r="AY232" t="str">
        <f>IF(AND(Program!AY232&lt;&gt;"",OR(Kişisel!$C$1=Program!AY234,AND(Program!AY234="",Program!AY$3=Kişisel!$C$1))),CONCATENATE(AY$2,"-",Program!AY232," "),"")</f>
        <v/>
      </c>
      <c r="AZ232" t="str">
        <f>IF(AND(Program!AZ232&lt;&gt;"",OR(Kişisel!$C$1=Program!AZ234,AND(Program!AZ234="",Program!AZ$3=Kişisel!$C$1))),CONCATENATE(AZ$2,"-",Program!AZ232," "),"")</f>
        <v/>
      </c>
      <c r="BA232" t="str">
        <f>IF(AND(Program!BA232&lt;&gt;"",OR(Kişisel!$C$1=Program!BA234,AND(Program!BA234="",Program!BA$3=Kişisel!$C$1))),CONCATENATE(BA$2,"-",Program!BA232," "),"")</f>
        <v/>
      </c>
      <c r="BB232" t="str">
        <f>IF(AND(Program!BB232&lt;&gt;"",OR(Kişisel!$C$1=Program!BB234,AND(Program!BB234="",Program!BB$3=Kişisel!$C$1))),CONCATENATE(BB$2,"-",Program!BB232," "),"")</f>
        <v/>
      </c>
      <c r="BC232" t="str">
        <f>IF(AND(Program!BC232&lt;&gt;"",OR(Kişisel!$C$1=Program!BC234,AND(Program!BC234="",Program!BC$3=Kişisel!$C$1))),CONCATENATE(BC$2,"-",Program!BC232," "),"")</f>
        <v/>
      </c>
      <c r="BD232" t="str">
        <f>IF(AND(Program!BD232&lt;&gt;"",OR(Kişisel!$C$1=Program!BD234,AND(Program!BD234="",Program!BD$3=Kişisel!$C$1))),CONCATENATE(BD$2,"-",Program!BD232," "),"")</f>
        <v/>
      </c>
      <c r="BE232" t="str">
        <f>IF(AND(Program!BE232&lt;&gt;"",OR(Kişisel!$C$1=Program!BE234,AND(Program!BE234="",Program!BE$3=Kişisel!$C$1))),CONCATENATE(BE$2,"-",Program!BE232," "),"")</f>
        <v/>
      </c>
      <c r="BF232" t="str">
        <f t="shared" ref="BF232" si="348">CONCATENATE(D232,D234,E232,E234,F232,F234,G232,G234,H232,H234,I232,I234,J232,J234,K232,K234,L232,L234,M232,M234,N232,N234,O232,O234,P232,P234,Q232,Q234,R232,R234,S232,S234,T232,T234,U232,U234,V232,V234,W232,W234,X232,X234,Y232,Y234,Z232,Z234,AA232,AA234,AB232,AB234,AC232,AC234,AD232,AD234,AE232,AE234,AF232,AF234,AG232,AG234,AH232,AH234,AI232,AI234,AJ232,AJ234,AK232,AK234,AL232,AL234,AM232,AM234,AN232,AN234,AO232,AO234,AP232,AP234,AQ232,AQ234)</f>
        <v/>
      </c>
      <c r="BG232" t="str">
        <f t="shared" si="346"/>
        <v/>
      </c>
    </row>
    <row r="233" spans="1:59">
      <c r="A233" s="394"/>
      <c r="B233" s="5"/>
      <c r="D233" s="29" t="str">
        <f>IF(D231&lt;&gt;"",IF(Program!D234&lt;&gt;"","("&amp;Program!D234&amp;")","("&amp;Program!D$3&amp;")"),"")</f>
        <v/>
      </c>
      <c r="E233" s="29" t="str">
        <f>IF(E231&lt;&gt;"",IF(Program!E234&lt;&gt;"","("&amp;Program!E234&amp;")","("&amp;Program!E$3&amp;")"),"")</f>
        <v/>
      </c>
      <c r="F233" s="29" t="str">
        <f>IF(F231&lt;&gt;"",IF(Program!F234&lt;&gt;"","("&amp;Program!F234&amp;")","("&amp;Program!F$3&amp;")"),"")</f>
        <v/>
      </c>
      <c r="G233" s="29" t="str">
        <f>IF(G231&lt;&gt;"",IF(Program!G234&lt;&gt;"","("&amp;Program!G234&amp;")","("&amp;Program!G$3&amp;")"),"")</f>
        <v/>
      </c>
      <c r="H233" s="29" t="str">
        <f>IF(H231&lt;&gt;"",IF(Program!H234&lt;&gt;"","("&amp;Program!H234&amp;")","("&amp;Program!H$3&amp;")"),"")</f>
        <v/>
      </c>
      <c r="I233" s="29" t="str">
        <f>IF(I231&lt;&gt;"",IF(Program!I234&lt;&gt;"","("&amp;Program!I234&amp;")","("&amp;Program!I$3&amp;")"),"")</f>
        <v/>
      </c>
      <c r="J233" s="29" t="str">
        <f>IF(J231&lt;&gt;"",IF(Program!J234&lt;&gt;"","("&amp;Program!J234&amp;")","("&amp;Program!J$3&amp;")"),"")</f>
        <v/>
      </c>
      <c r="K233" s="29" t="str">
        <f>IF(K231&lt;&gt;"",IF(Program!K234&lt;&gt;"","("&amp;Program!K234&amp;")","("&amp;Program!K$3&amp;")"),"")</f>
        <v/>
      </c>
      <c r="L233" s="29" t="str">
        <f>IF(L231&lt;&gt;"",IF(Program!L234&lt;&gt;"","("&amp;Program!L234&amp;")","("&amp;Program!L$3&amp;")"),"")</f>
        <v/>
      </c>
      <c r="M233" s="29" t="str">
        <f>IF(M231&lt;&gt;"",IF(Program!M234&lt;&gt;"","("&amp;Program!M234&amp;")","("&amp;Program!M$3&amp;")"),"")</f>
        <v/>
      </c>
      <c r="N233" s="29" t="str">
        <f>IF(N231&lt;&gt;"",IF(Program!N234&lt;&gt;"","("&amp;Program!N234&amp;")","("&amp;Program!N$3&amp;")"),"")</f>
        <v/>
      </c>
      <c r="O233" s="29" t="str">
        <f>IF(O231&lt;&gt;"",IF(Program!O234&lt;&gt;"","("&amp;Program!O234&amp;")","("&amp;Program!O$3&amp;")"),"")</f>
        <v/>
      </c>
      <c r="P233" s="29" t="str">
        <f>IF(P231&lt;&gt;"",IF(Program!P234&lt;&gt;"","("&amp;Program!P234&amp;")","("&amp;Program!P$3&amp;")"),"")</f>
        <v/>
      </c>
      <c r="Q233" s="29" t="str">
        <f>IF(Q231&lt;&gt;"",IF(Program!Q234&lt;&gt;"","("&amp;Program!Q234&amp;")","("&amp;Program!Q$3&amp;")"),"")</f>
        <v/>
      </c>
      <c r="R233" s="29" t="str">
        <f>IF(R231&lt;&gt;"",IF(Program!R234&lt;&gt;"","("&amp;Program!R234&amp;")","("&amp;Program!R$3&amp;")"),"")</f>
        <v/>
      </c>
      <c r="S233" s="29" t="str">
        <f>IF(S231&lt;&gt;"",IF(Program!S234&lt;&gt;"","("&amp;Program!S234&amp;")","("&amp;Program!S$3&amp;")"),"")</f>
        <v/>
      </c>
      <c r="T233" s="29" t="str">
        <f>IF(T231&lt;&gt;"",IF(Program!T234&lt;&gt;"","("&amp;Program!T234&amp;")","("&amp;Program!T$3&amp;")"),"")</f>
        <v/>
      </c>
      <c r="U233" s="29" t="str">
        <f>IF(U231&lt;&gt;"",IF(Program!U234&lt;&gt;"","("&amp;Program!U234&amp;")","("&amp;Program!U$3&amp;")"),"")</f>
        <v/>
      </c>
      <c r="V233" s="29" t="str">
        <f>IF(V231&lt;&gt;"",IF(Program!V234&lt;&gt;"","("&amp;Program!V234&amp;")","("&amp;Program!V$3&amp;")"),"")</f>
        <v/>
      </c>
      <c r="W233" s="29" t="str">
        <f>IF(W231&lt;&gt;"",IF(Program!W234&lt;&gt;"","("&amp;Program!W234&amp;")","("&amp;Program!W$3&amp;")"),"")</f>
        <v/>
      </c>
      <c r="X233" s="29" t="str">
        <f>IF(X231&lt;&gt;"",IF(Program!X234&lt;&gt;"","("&amp;Program!X234&amp;")","("&amp;Program!X$3&amp;")"),"")</f>
        <v/>
      </c>
      <c r="Y233" s="29" t="str">
        <f>IF(Y231&lt;&gt;"",IF(Program!Y234&lt;&gt;"","("&amp;Program!Y234&amp;")","("&amp;Program!Y$3&amp;")"),"")</f>
        <v/>
      </c>
      <c r="Z233" s="29" t="str">
        <f>IF(Z231&lt;&gt;"",IF(Program!Z234&lt;&gt;"","("&amp;Program!Z234&amp;")","("&amp;Program!Z$3&amp;")"),"")</f>
        <v/>
      </c>
      <c r="AA233" s="29" t="str">
        <f>IF(AA231&lt;&gt;"",IF(Program!AA234&lt;&gt;"","("&amp;Program!AA234&amp;")","("&amp;Program!AA$3&amp;")"),"")</f>
        <v/>
      </c>
      <c r="AB233" s="29" t="str">
        <f>IF(AB231&lt;&gt;"",IF(Program!AB234&lt;&gt;"","("&amp;Program!AB234&amp;")","("&amp;Program!AB$3&amp;")"),"")</f>
        <v/>
      </c>
      <c r="AC233" s="29" t="str">
        <f>IF(AC231&lt;&gt;"",IF(Program!AC234&lt;&gt;"","("&amp;Program!AC234&amp;")","("&amp;Program!AC$3&amp;")"),"")</f>
        <v/>
      </c>
      <c r="AD233" s="29" t="str">
        <f>IF(AD231&lt;&gt;"",IF(Program!AD234&lt;&gt;"","("&amp;Program!AD234&amp;")","("&amp;Program!AD$3&amp;")"),"")</f>
        <v/>
      </c>
      <c r="AE233" s="29" t="str">
        <f>IF(AE231&lt;&gt;"",IF(Program!AE234&lt;&gt;"","("&amp;Program!AE234&amp;")","("&amp;Program!AE$3&amp;")"),"")</f>
        <v/>
      </c>
      <c r="AF233" s="29" t="str">
        <f>IF(AF231&lt;&gt;"",IF(Program!AF234&lt;&gt;"","("&amp;Program!AF234&amp;")","("&amp;Program!AF$3&amp;")"),"")</f>
        <v/>
      </c>
      <c r="AG233" s="29" t="str">
        <f>IF(AG231&lt;&gt;"",IF(Program!AG234&lt;&gt;"","("&amp;Program!AG234&amp;")","("&amp;Program!AG$3&amp;")"),"")</f>
        <v/>
      </c>
      <c r="AH233" s="29" t="str">
        <f>IF(AH231&lt;&gt;"",IF(Program!AH234&lt;&gt;"","("&amp;Program!AH234&amp;")","("&amp;Program!AH$3&amp;")"),"")</f>
        <v/>
      </c>
      <c r="AI233" s="29" t="str">
        <f>IF(AI231&lt;&gt;"",IF(Program!AI234&lt;&gt;"","("&amp;Program!AI234&amp;")","("&amp;Program!AI$3&amp;")"),"")</f>
        <v/>
      </c>
      <c r="AJ233" s="29" t="str">
        <f>IF(AJ231&lt;&gt;"",IF(Program!AJ234&lt;&gt;"","("&amp;Program!AJ234&amp;")","("&amp;Program!AJ$3&amp;")"),"")</f>
        <v/>
      </c>
      <c r="AK233" s="29" t="str">
        <f>IF(AK231&lt;&gt;"",IF(Program!AK234&lt;&gt;"","("&amp;Program!AK234&amp;")","("&amp;Program!AK$3&amp;")"),"")</f>
        <v/>
      </c>
      <c r="AL233" s="29" t="str">
        <f>IF(AL231&lt;&gt;"",IF(Program!AL234&lt;&gt;"","("&amp;Program!AL234&amp;")","("&amp;Program!AL$3&amp;")"),"")</f>
        <v/>
      </c>
      <c r="AM233" s="29" t="str">
        <f>IF(AM231&lt;&gt;"",IF(Program!AM234&lt;&gt;"","("&amp;Program!AM234&amp;")","("&amp;Program!AM$3&amp;")"),"")</f>
        <v/>
      </c>
      <c r="AN233" s="29" t="str">
        <f>IF(AN231&lt;&gt;"",IF(Program!AN234&lt;&gt;"","("&amp;Program!AN234&amp;")","("&amp;Program!AN$3&amp;")"),"")</f>
        <v/>
      </c>
      <c r="AO233" s="29" t="str">
        <f>IF(AO231&lt;&gt;"",IF(Program!AO234&lt;&gt;"","("&amp;Program!AO234&amp;")","("&amp;Program!AO$3&amp;")"),"")</f>
        <v/>
      </c>
      <c r="AP233" s="29" t="str">
        <f>IF(AP231&lt;&gt;"",IF(Program!AP234&lt;&gt;"","("&amp;Program!AP234&amp;")","("&amp;Program!AP$3&amp;")"),"")</f>
        <v/>
      </c>
      <c r="AQ233" s="29" t="str">
        <f>IF(AQ231&lt;&gt;"",IF(Program!AQ234&lt;&gt;"","("&amp;Program!AQ234&amp;")","("&amp;Program!AQ$3&amp;")"),"")</f>
        <v/>
      </c>
      <c r="AR233" s="29" t="str">
        <f>IF(AR231&lt;&gt;"",IF(Program!AR234&lt;&gt;"","("&amp;Program!AR234&amp;")","("&amp;Program!AR$3&amp;")"),"")</f>
        <v/>
      </c>
      <c r="AS233" s="29" t="str">
        <f>IF(AS231&lt;&gt;"",IF(Program!AS234&lt;&gt;"","("&amp;Program!AS234&amp;")","("&amp;Program!AS$3&amp;")"),"")</f>
        <v/>
      </c>
      <c r="AT233" s="29" t="str">
        <f>IF(AT231&lt;&gt;"",IF(Program!AT234&lt;&gt;"","("&amp;Program!AT234&amp;")","("&amp;Program!AT$3&amp;")"),"")</f>
        <v/>
      </c>
      <c r="AU233" s="29" t="str">
        <f>IF(AU231&lt;&gt;"",IF(Program!AU234&lt;&gt;"","("&amp;Program!AU234&amp;")","("&amp;Program!AU$3&amp;")"),"")</f>
        <v/>
      </c>
      <c r="AV233" s="29" t="str">
        <f>IF(AV231&lt;&gt;"",IF(Program!AV234&lt;&gt;"","("&amp;Program!AV234&amp;")","("&amp;Program!AV$3&amp;")"),"")</f>
        <v/>
      </c>
      <c r="AW233" s="29" t="str">
        <f>IF(AW231&lt;&gt;"",IF(Program!AW234&lt;&gt;"","("&amp;Program!AW234&amp;")","("&amp;Program!AW$3&amp;")"),"")</f>
        <v/>
      </c>
      <c r="AX233" s="29" t="str">
        <f>IF(AX231&lt;&gt;"",IF(Program!AX234&lt;&gt;"","("&amp;Program!AX234&amp;")","("&amp;Program!AX$3&amp;")"),"")</f>
        <v/>
      </c>
      <c r="AY233" s="29" t="str">
        <f>IF(AY231&lt;&gt;"",IF(Program!AY234&lt;&gt;"","("&amp;Program!AY234&amp;")","("&amp;Program!AY$3&amp;")"),"")</f>
        <v/>
      </c>
      <c r="AZ233" s="29" t="str">
        <f>IF(AZ231&lt;&gt;"",IF(Program!AZ234&lt;&gt;"","("&amp;Program!AZ234&amp;")","("&amp;Program!AZ$3&amp;")"),"")</f>
        <v/>
      </c>
      <c r="BA233" s="29" t="str">
        <f>IF(BA231&lt;&gt;"",IF(Program!BA234&lt;&gt;"","("&amp;Program!BA234&amp;")","("&amp;Program!BA$3&amp;")"),"")</f>
        <v/>
      </c>
      <c r="BB233" s="29" t="str">
        <f>IF(BB231&lt;&gt;"",IF(Program!BB234&lt;&gt;"","("&amp;Program!BB234&amp;")","("&amp;Program!BB$3&amp;")"),"")</f>
        <v/>
      </c>
      <c r="BC233" s="29" t="str">
        <f>IF(BC231&lt;&gt;"",IF(Program!BC234&lt;&gt;"","("&amp;Program!BC234&amp;")","("&amp;Program!BC$3&amp;")"),"")</f>
        <v/>
      </c>
      <c r="BD233" s="29" t="str">
        <f>IF(BD231&lt;&gt;"",IF(Program!BD234&lt;&gt;"","("&amp;Program!BD234&amp;")","("&amp;Program!BD$3&amp;")"),"")</f>
        <v/>
      </c>
      <c r="BE233" s="29" t="str">
        <f>IF(BE231&lt;&gt;"",IF(Program!BE234&lt;&gt;"","("&amp;Program!BE234&amp;")","("&amp;Program!BE$3&amp;")"),"")</f>
        <v/>
      </c>
      <c r="BF233" t="str">
        <f t="shared" ref="BF233" si="349">CONCATENATE(D233,E233,F233,G233,H233,I233,J233,K233,L233,M233,N233,O233,P233,Q233,R233,S233,T233,U233,V233,W233,X233,Y233,Z233,AA233,AB233,AC233,AD233,AE233,AF233,AG233,AH233,AI233,AJ233,AK233,AL233,AM233,AN233,AO233,AP233,AQ233,)</f>
        <v/>
      </c>
      <c r="BG233" t="str">
        <f t="shared" ref="BG233" si="350">CONCATENATE(AR233,AS233,AT233,AU233,AV233,AW233,AX233,AY233,AZ233,BA233,BB233,BC233,BD233,BE233,)</f>
        <v/>
      </c>
    </row>
    <row r="234" spans="1:59">
      <c r="A234" s="394"/>
      <c r="B234" s="5">
        <v>0.58333333333333304</v>
      </c>
      <c r="C234" s="6" t="str">
        <f t="shared" si="343"/>
        <v/>
      </c>
      <c r="D234" s="9" t="str">
        <f>IF(IFERROR(SEARCH(Kişisel!$A$1,Program!D236),FALSE),D$2&amp;"-"&amp;Program!D235&amp;"/ ","")</f>
        <v/>
      </c>
      <c r="E234" s="9" t="str">
        <f>IF(IFERROR(SEARCH(Kişisel!$A$1,Program!E236),FALSE),E$2&amp;"-"&amp;Program!E235&amp;"/ ","")</f>
        <v/>
      </c>
      <c r="F234" s="9" t="str">
        <f>IF(IFERROR(SEARCH(Kişisel!$A$1,Program!F236),FALSE),F$2&amp;"-"&amp;Program!F235&amp;"/ ","")</f>
        <v/>
      </c>
      <c r="G234" s="9" t="str">
        <f>IF(IFERROR(SEARCH(Kişisel!$A$1,Program!G236),FALSE),G$2&amp;"-"&amp;Program!G235&amp;"/ ","")</f>
        <v/>
      </c>
      <c r="H234" s="9" t="str">
        <f>IF(IFERROR(SEARCH(Kişisel!$A$1,Program!H236),FALSE),H$2&amp;"-"&amp;Program!H235&amp;"/ ","")</f>
        <v/>
      </c>
      <c r="I234" s="9" t="str">
        <f>IF(IFERROR(SEARCH(Kişisel!$A$1,Program!I236),FALSE),I$2&amp;"-"&amp;Program!I235&amp;"/ ","")</f>
        <v/>
      </c>
      <c r="J234" s="9" t="str">
        <f>IF(IFERROR(SEARCH(Kişisel!$A$1,Program!J236),FALSE),J$2&amp;"-"&amp;Program!J235&amp;"/ ","")</f>
        <v/>
      </c>
      <c r="K234" s="9" t="str">
        <f>IF(IFERROR(SEARCH(Kişisel!$A$1,Program!K236),FALSE),K$2&amp;"-"&amp;Program!K235&amp;"/ ","")</f>
        <v/>
      </c>
      <c r="L234" s="9" t="str">
        <f>IF(IFERROR(SEARCH(Kişisel!$A$1,Program!L236),FALSE),L$2&amp;"-"&amp;Program!L235&amp;"/ ","")</f>
        <v/>
      </c>
      <c r="M234" s="9" t="str">
        <f>IF(IFERROR(SEARCH(Kişisel!$A$1,Program!M236),FALSE),M$2&amp;"-"&amp;Program!M235&amp;"/ ","")</f>
        <v/>
      </c>
      <c r="N234" s="9" t="str">
        <f>IF(IFERROR(SEARCH(Kişisel!$A$1,Program!N236),FALSE),N$2&amp;"-"&amp;Program!N235&amp;"/ ","")</f>
        <v/>
      </c>
      <c r="O234" s="9" t="str">
        <f>IF(IFERROR(SEARCH(Kişisel!$A$1,Program!O236),FALSE),O$2&amp;"-"&amp;Program!O235&amp;"/ ","")</f>
        <v/>
      </c>
      <c r="P234" s="9" t="str">
        <f>IF(IFERROR(SEARCH(Kişisel!$A$1,Program!P236),FALSE),P$2&amp;"-"&amp;Program!P235&amp;"/ ","")</f>
        <v/>
      </c>
      <c r="Q234" s="9" t="str">
        <f>IF(IFERROR(SEARCH(Kişisel!$A$1,Program!Q236),FALSE),Q$2&amp;"-"&amp;Program!Q235&amp;"/ ","")</f>
        <v/>
      </c>
      <c r="R234" s="9" t="str">
        <f>IF(IFERROR(SEARCH(Kişisel!$A$1,Program!R236),FALSE),R$2&amp;"-"&amp;Program!R235&amp;"/ ","")</f>
        <v/>
      </c>
      <c r="S234" s="9" t="str">
        <f>IF(IFERROR(SEARCH(Kişisel!$A$1,Program!S236),FALSE),S$2&amp;"-"&amp;Program!S235&amp;"/ ","")</f>
        <v/>
      </c>
      <c r="T234" s="9" t="str">
        <f>IF(IFERROR(SEARCH(Kişisel!$A$1,Program!T236),FALSE),T$2&amp;"-"&amp;Program!T235&amp;"/ ","")</f>
        <v/>
      </c>
      <c r="U234" s="9" t="str">
        <f>IF(IFERROR(SEARCH(Kişisel!$A$1,Program!U236),FALSE),U$2&amp;"-"&amp;Program!U235&amp;"/ ","")</f>
        <v/>
      </c>
      <c r="V234" s="9" t="str">
        <f>IF(IFERROR(SEARCH(Kişisel!$A$1,Program!V236),FALSE),V$2&amp;"-"&amp;Program!V235&amp;"/ ","")</f>
        <v/>
      </c>
      <c r="W234" s="9" t="str">
        <f>IF(IFERROR(SEARCH(Kişisel!$A$1,Program!W236),FALSE),W$2&amp;"-"&amp;Program!W235&amp;"/ ","")</f>
        <v/>
      </c>
      <c r="X234" s="9" t="str">
        <f>IF(IFERROR(SEARCH(Kişisel!$A$1,Program!X236),FALSE),X$2&amp;"-"&amp;Program!X235&amp;"/ ","")</f>
        <v/>
      </c>
      <c r="Y234" s="9" t="str">
        <f>IF(IFERROR(SEARCH(Kişisel!$A$1,Program!Y236),FALSE),Y$2&amp;"-"&amp;Program!Y235&amp;"/ ","")</f>
        <v/>
      </c>
      <c r="Z234" s="9" t="str">
        <f>IF(IFERROR(SEARCH(Kişisel!$A$1,Program!Z236),FALSE),Z$2&amp;"-"&amp;Program!Z235&amp;"/ ","")</f>
        <v/>
      </c>
      <c r="AA234" s="9" t="str">
        <f>IF(IFERROR(SEARCH(Kişisel!$A$1,Program!AA236),FALSE),AA$2&amp;"-"&amp;Program!AA235&amp;"/ ","")</f>
        <v/>
      </c>
      <c r="AB234" s="9" t="str">
        <f>IF(IFERROR(SEARCH(Kişisel!$A$1,Program!AB236),FALSE),AB$2&amp;"-"&amp;Program!AB235&amp;"/ ","")</f>
        <v/>
      </c>
      <c r="AC234" s="9" t="str">
        <f>IF(IFERROR(SEARCH(Kişisel!$A$1,Program!AC236),FALSE),AC$2&amp;"-"&amp;Program!AC235&amp;"/ ","")</f>
        <v/>
      </c>
      <c r="AD234" s="9" t="str">
        <f>IF(IFERROR(SEARCH(Kişisel!$A$1,Program!AD236),FALSE),AD$2&amp;"-"&amp;Program!AD235&amp;"/ ","")</f>
        <v/>
      </c>
      <c r="AE234" s="9" t="str">
        <f>IF(IFERROR(SEARCH(Kişisel!$A$1,Program!AE236),FALSE),AE$2&amp;"-"&amp;Program!AE235&amp;"/ ","")</f>
        <v/>
      </c>
      <c r="AF234" s="9" t="str">
        <f>IF(IFERROR(SEARCH(Kişisel!$A$1,Program!AF236),FALSE),AF$2&amp;"-"&amp;Program!AF235&amp;"/ ","")</f>
        <v/>
      </c>
      <c r="AG234" s="9" t="str">
        <f>IF(IFERROR(SEARCH(Kişisel!$A$1,Program!AG236),FALSE),AG$2&amp;"-"&amp;Program!AG235&amp;"/ ","")</f>
        <v/>
      </c>
      <c r="AH234" s="9" t="str">
        <f>IF(IFERROR(SEARCH(Kişisel!$A$1,Program!AH236),FALSE),AH$2&amp;"-"&amp;Program!AH235&amp;"/ ","")</f>
        <v/>
      </c>
      <c r="AI234" s="9" t="str">
        <f>IF(IFERROR(SEARCH(Kişisel!$A$1,Program!AI236),FALSE),AI$2&amp;"-"&amp;Program!AI235&amp;"/ ","")</f>
        <v/>
      </c>
      <c r="AJ234" s="9" t="str">
        <f>IF(IFERROR(SEARCH(Kişisel!$A$1,Program!AJ236),FALSE),AJ$2&amp;"-"&amp;Program!AJ235&amp;"/ ","")</f>
        <v/>
      </c>
      <c r="AK234" s="9" t="str">
        <f>IF(IFERROR(SEARCH(Kişisel!$A$1,Program!AK236),FALSE),AK$2&amp;"-"&amp;Program!AK235&amp;"/ ","")</f>
        <v/>
      </c>
      <c r="AL234" s="9" t="str">
        <f>IF(IFERROR(SEARCH(Kişisel!$A$1,Program!AL236),FALSE),AL$2&amp;"-"&amp;Program!AL235&amp;"/ ","")</f>
        <v/>
      </c>
      <c r="AM234" s="9" t="str">
        <f>IF(IFERROR(SEARCH(Kişisel!$A$1,Program!AM236),FALSE),AM$2&amp;"-"&amp;Program!AM235&amp;"/ ","")</f>
        <v/>
      </c>
      <c r="AN234" s="9" t="str">
        <f>IF(IFERROR(SEARCH(Kişisel!$A$1,Program!AN236),FALSE),AN$2&amp;"-"&amp;Program!AN235&amp;"/ ","")</f>
        <v/>
      </c>
      <c r="AO234" s="9" t="str">
        <f>IF(IFERROR(SEARCH(Kişisel!$A$1,Program!AO236),FALSE),AO$2&amp;"-"&amp;Program!AO235&amp;"/ ","")</f>
        <v/>
      </c>
      <c r="AP234" s="9" t="str">
        <f>IF(IFERROR(SEARCH(Kişisel!$A$1,Program!AP236),FALSE),AP$2&amp;"-"&amp;Program!AP235&amp;"/ ","")</f>
        <v/>
      </c>
      <c r="AQ234" s="9" t="str">
        <f>IF(IFERROR(SEARCH(Kişisel!$A$1,Program!AQ236),FALSE),AQ$2&amp;"-"&amp;Program!AQ235&amp;"/ ","")</f>
        <v/>
      </c>
      <c r="AR234" s="9" t="str">
        <f>IF(IFERROR(SEARCH(Kişisel!$A$1,Program!AR236),FALSE),AR$2&amp;"-"&amp;Program!AR235&amp;"/ ","")</f>
        <v/>
      </c>
      <c r="AS234" s="9" t="str">
        <f>IF(IFERROR(SEARCH(Kişisel!$A$1,Program!AS236),FALSE),AS$2&amp;"-"&amp;Program!AS235&amp;"/ ","")</f>
        <v/>
      </c>
      <c r="AT234" s="9" t="str">
        <f>IF(IFERROR(SEARCH(Kişisel!$A$1,Program!AT236),FALSE),AT$2&amp;"-"&amp;Program!AT235&amp;"/ ","")</f>
        <v/>
      </c>
      <c r="AU234" s="9" t="str">
        <f>IF(IFERROR(SEARCH(Kişisel!$A$1,Program!AU236),FALSE),AU$2&amp;"-"&amp;Program!AU235&amp;"/ ","")</f>
        <v/>
      </c>
      <c r="AV234" s="9" t="str">
        <f>IF(IFERROR(SEARCH(Kişisel!$A$1,Program!AV236),FALSE),AV$2&amp;"-"&amp;Program!AV235&amp;"/ ","")</f>
        <v/>
      </c>
      <c r="AW234" s="9" t="str">
        <f>IF(IFERROR(SEARCH(Kişisel!$A$1,Program!AW236),FALSE),AW$2&amp;"-"&amp;Program!AW235&amp;"/ ","")</f>
        <v/>
      </c>
      <c r="AX234" s="9" t="str">
        <f>IF(IFERROR(SEARCH(Kişisel!$A$1,Program!AX236),FALSE),AX$2&amp;"-"&amp;Program!AX235&amp;"/ ","")</f>
        <v/>
      </c>
      <c r="AY234" s="9" t="str">
        <f>IF(IFERROR(SEARCH(Kişisel!$A$1,Program!AY236),FALSE),AY$2&amp;"-"&amp;Program!AY235&amp;"/ ","")</f>
        <v/>
      </c>
      <c r="AZ234" s="9" t="str">
        <f>IF(IFERROR(SEARCH(Kişisel!$A$1,Program!AZ236),FALSE),AZ$2&amp;"-"&amp;Program!AZ235&amp;"/ ","")</f>
        <v/>
      </c>
      <c r="BA234" s="9" t="str">
        <f>IF(IFERROR(SEARCH(Kişisel!$A$1,Program!BA236),FALSE),BA$2&amp;"-"&amp;Program!BA235&amp;"/ ","")</f>
        <v/>
      </c>
      <c r="BB234" s="9" t="str">
        <f>IF(IFERROR(SEARCH(Kişisel!$A$1,Program!BB236),FALSE),BB$2&amp;"-"&amp;Program!BB235&amp;"/ ","")</f>
        <v/>
      </c>
      <c r="BC234" s="9" t="str">
        <f>IF(IFERROR(SEARCH(Kişisel!$A$1,Program!BC236),FALSE),BC$2&amp;"-"&amp;Program!BC235&amp;"/ ","")</f>
        <v/>
      </c>
      <c r="BD234" s="9" t="str">
        <f>IF(IFERROR(SEARCH(Kişisel!$A$1,Program!BD236),FALSE),BD$2&amp;"-"&amp;Program!BD235&amp;"/ ","")</f>
        <v/>
      </c>
      <c r="BE234" s="9" t="str">
        <f>IF(IFERROR(SEARCH(Kişisel!$A$1,Program!BE236),FALSE),BE$2&amp;"-"&amp;Program!BE235&amp;"/ ","")</f>
        <v/>
      </c>
      <c r="BG234" t="str">
        <f t="shared" ref="BG234:BG235" si="351">CONCATENATE(AR234,AR236,AS234,AS236,AT234,AT236,AU234,AU236,AV234,AV236,AW234,AW236,AX234,AX236,AY234,AY236,AZ234,AZ236,BA234,BA236,BB234,BB236,BC234,BC236,BD234,BD236,BE234,BE236)</f>
        <v/>
      </c>
    </row>
    <row r="235" spans="1:59">
      <c r="A235" s="394"/>
      <c r="B235" s="5"/>
      <c r="C235" s="6" t="str">
        <f t="shared" ref="C235" si="352">CONCATENATE(D235,E235,F235,G235,H235,I235,J235,K235,L235,M235,N235,O235,P235,Q235,R235,S235,T235,U235,V235,W235,X235,Y235,Z235,AA235,AB235,AC235,AD235,AE235,AF235,AG235,AH235,AI235,AJ235,AK235,AL235,AM235,AN235,AO235,AP235,AQ235,)</f>
        <v/>
      </c>
      <c r="D235" t="str">
        <f>IF(AND(Program!D235&lt;&gt;"",OR(Kişisel!$C$1=Program!D237,AND(Program!D237="",Program!D$3=Kişisel!$C$1))),CONCATENATE(D$2,"-",Program!D235," "),"")</f>
        <v/>
      </c>
      <c r="E235" t="str">
        <f>IF(AND(Program!E235&lt;&gt;"",OR(Kişisel!$C$1=Program!E237,AND(Program!E237="",Program!E$3=Kişisel!$C$1))),CONCATENATE(E$2,"-",Program!E235," "),"")</f>
        <v/>
      </c>
      <c r="F235" t="str">
        <f>IF(AND(Program!F235&lt;&gt;"",OR(Kişisel!$C$1=Program!F237,AND(Program!F237="",Program!F$3=Kişisel!$C$1))),CONCATENATE(F$2,"-",Program!F235," "),"")</f>
        <v/>
      </c>
      <c r="G235" t="str">
        <f>IF(AND(Program!G235&lt;&gt;"",OR(Kişisel!$C$1=Program!G237,AND(Program!G237="",Program!G$3=Kişisel!$C$1))),CONCATENATE(G$2,"-",Program!G235," "),"")</f>
        <v/>
      </c>
      <c r="H235" t="str">
        <f>IF(AND(Program!H235&lt;&gt;"",OR(Kişisel!$C$1=Program!H237,AND(Program!H237="",Program!H$3=Kişisel!$C$1))),CONCATENATE(H$2,"-",Program!H235," "),"")</f>
        <v/>
      </c>
      <c r="I235" t="str">
        <f>IF(AND(Program!I235&lt;&gt;"",OR(Kişisel!$C$1=Program!I237,AND(Program!I237="",Program!I$3=Kişisel!$C$1))),CONCATENATE(I$2,"-",Program!I235," "),"")</f>
        <v/>
      </c>
      <c r="J235" t="str">
        <f>IF(AND(Program!J235&lt;&gt;"",OR(Kişisel!$C$1=Program!J237,AND(Program!J237="",Program!J$3=Kişisel!$C$1))),CONCATENATE(J$2,"-",Program!J235," "),"")</f>
        <v/>
      </c>
      <c r="K235" t="str">
        <f>IF(AND(Program!K235&lt;&gt;"",OR(Kişisel!$C$1=Program!K237,AND(Program!K237="",Program!K$3=Kişisel!$C$1))),CONCATENATE(K$2,"-",Program!K235," "),"")</f>
        <v/>
      </c>
      <c r="L235" t="str">
        <f>IF(AND(Program!L235&lt;&gt;"",OR(Kişisel!$C$1=Program!L237,AND(Program!L237="",Program!L$3=Kişisel!$C$1))),CONCATENATE(L$2,"-",Program!L235," "),"")</f>
        <v/>
      </c>
      <c r="M235" t="str">
        <f>IF(AND(Program!M235&lt;&gt;"",OR(Kişisel!$C$1=Program!M237,AND(Program!M237="",Program!M$3=Kişisel!$C$1))),CONCATENATE(M$2,"-",Program!M235," "),"")</f>
        <v/>
      </c>
      <c r="N235" t="str">
        <f>IF(AND(Program!N235&lt;&gt;"",OR(Kişisel!$C$1=Program!N237,AND(Program!N237="",Program!N$3=Kişisel!$C$1))),CONCATENATE(N$2,"-",Program!N235," "),"")</f>
        <v/>
      </c>
      <c r="O235" t="str">
        <f>IF(AND(Program!O235&lt;&gt;"",OR(Kişisel!$C$1=Program!O237,AND(Program!O237="",Program!O$3=Kişisel!$C$1))),CONCATENATE(O$2,"-",Program!O235," "),"")</f>
        <v/>
      </c>
      <c r="P235" t="str">
        <f>IF(AND(Program!P235&lt;&gt;"",OR(Kişisel!$C$1=Program!P237,AND(Program!P237="",Program!P$3=Kişisel!$C$1))),CONCATENATE(P$2,"-",Program!P235," "),"")</f>
        <v/>
      </c>
      <c r="Q235" t="str">
        <f>IF(AND(Program!Q235&lt;&gt;"",OR(Kişisel!$C$1=Program!Q237,AND(Program!Q237="",Program!Q$3=Kişisel!$C$1))),CONCATENATE(Q$2,"-",Program!Q235," "),"")</f>
        <v/>
      </c>
      <c r="R235" t="str">
        <f>IF(AND(Program!R235&lt;&gt;"",OR(Kişisel!$C$1=Program!R237,AND(Program!R237="",Program!R$3=Kişisel!$C$1))),CONCATENATE(R$2,"-",Program!R235," "),"")</f>
        <v/>
      </c>
      <c r="S235" t="str">
        <f>IF(AND(Program!S235&lt;&gt;"",OR(Kişisel!$C$1=Program!S237,AND(Program!S237="",Program!S$3=Kişisel!$C$1))),CONCATENATE(S$2,"-",Program!S235," "),"")</f>
        <v/>
      </c>
      <c r="T235" t="str">
        <f>IF(AND(Program!T235&lt;&gt;"",OR(Kişisel!$C$1=Program!T237,AND(Program!T237="",Program!T$3=Kişisel!$C$1))),CONCATENATE(T$2,"-",Program!T235," "),"")</f>
        <v/>
      </c>
      <c r="U235" t="str">
        <f>IF(AND(Program!U235&lt;&gt;"",OR(Kişisel!$C$1=Program!U237,AND(Program!U237="",Program!U$3=Kişisel!$C$1))),CONCATENATE(U$2,"-",Program!U235," "),"")</f>
        <v/>
      </c>
      <c r="V235" t="str">
        <f>IF(AND(Program!V235&lt;&gt;"",OR(Kişisel!$C$1=Program!V237,AND(Program!V237="",Program!V$3=Kişisel!$C$1))),CONCATENATE(V$2,"-",Program!V235," "),"")</f>
        <v/>
      </c>
      <c r="W235" t="str">
        <f>IF(AND(Program!W235&lt;&gt;"",OR(Kişisel!$C$1=Program!W237,AND(Program!W237="",Program!W$3=Kişisel!$C$1))),CONCATENATE(W$2,"-",Program!W235," "),"")</f>
        <v/>
      </c>
      <c r="X235" t="str">
        <f>IF(AND(Program!X235&lt;&gt;"",OR(Kişisel!$C$1=Program!X237,AND(Program!X237="",Program!X$3=Kişisel!$C$1))),CONCATENATE(X$2,"-",Program!X235," "),"")</f>
        <v/>
      </c>
      <c r="Y235" t="str">
        <f>IF(AND(Program!Y235&lt;&gt;"",OR(Kişisel!$C$1=Program!Y237,AND(Program!Y237="",Program!Y$3=Kişisel!$C$1))),CONCATENATE(Y$2,"-",Program!Y235," "),"")</f>
        <v/>
      </c>
      <c r="Z235" t="str">
        <f>IF(AND(Program!Z235&lt;&gt;"",OR(Kişisel!$C$1=Program!Z237,AND(Program!Z237="",Program!Z$3=Kişisel!$C$1))),CONCATENATE(Z$2,"-",Program!Z235," "),"")</f>
        <v/>
      </c>
      <c r="AA235" t="str">
        <f>IF(AND(Program!AA235&lt;&gt;"",OR(Kişisel!$C$1=Program!AA237,AND(Program!AA237="",Program!AA$3=Kişisel!$C$1))),CONCATENATE(AA$2,"-",Program!AA235," "),"")</f>
        <v/>
      </c>
      <c r="AB235" t="str">
        <f>IF(AND(Program!AB235&lt;&gt;"",OR(Kişisel!$C$1=Program!AB237,AND(Program!AB237="",Program!AB$3=Kişisel!$C$1))),CONCATENATE(AB$2,"-",Program!AB235," "),"")</f>
        <v/>
      </c>
      <c r="AC235" t="str">
        <f>IF(AND(Program!AC235&lt;&gt;"",OR(Kişisel!$C$1=Program!AC237,AND(Program!AC237="",Program!AC$3=Kişisel!$C$1))),CONCATENATE(AC$2,"-",Program!AC235," "),"")</f>
        <v/>
      </c>
      <c r="AD235" t="str">
        <f>IF(AND(Program!AD235&lt;&gt;"",OR(Kişisel!$C$1=Program!AD237,AND(Program!AD237="",Program!AD$3=Kişisel!$C$1))),CONCATENATE(AD$2,"-",Program!AD235," "),"")</f>
        <v/>
      </c>
      <c r="AE235" t="str">
        <f>IF(AND(Program!AE235&lt;&gt;"",OR(Kişisel!$C$1=Program!AE237,AND(Program!AE237="",Program!AE$3=Kişisel!$C$1))),CONCATENATE(AE$2,"-",Program!AE235," "),"")</f>
        <v/>
      </c>
      <c r="AF235" t="str">
        <f>IF(AND(Program!AF235&lt;&gt;"",OR(Kişisel!$C$1=Program!AF237,AND(Program!AF237="",Program!AF$3=Kişisel!$C$1))),CONCATENATE(AF$2,"-",Program!AF235," "),"")</f>
        <v/>
      </c>
      <c r="AG235" t="str">
        <f>IF(AND(Program!AG235&lt;&gt;"",OR(Kişisel!$C$1=Program!AG237,AND(Program!AG237="",Program!AG$3=Kişisel!$C$1))),CONCATENATE(AG$2,"-",Program!AG235," "),"")</f>
        <v/>
      </c>
      <c r="AH235" t="str">
        <f>IF(AND(Program!AH235&lt;&gt;"",OR(Kişisel!$C$1=Program!AH237,AND(Program!AH237="",Program!AH$3=Kişisel!$C$1))),CONCATENATE(AH$2,"-",Program!AH235," "),"")</f>
        <v/>
      </c>
      <c r="AI235" t="str">
        <f>IF(AND(Program!AI235&lt;&gt;"",OR(Kişisel!$C$1=Program!AI237,AND(Program!AI237="",Program!AI$3=Kişisel!$C$1))),CONCATENATE(AI$2,"-",Program!AI235," "),"")</f>
        <v/>
      </c>
      <c r="AJ235" t="str">
        <f>IF(AND(Program!AJ235&lt;&gt;"",OR(Kişisel!$C$1=Program!AJ237,AND(Program!AJ237="",Program!AJ$3=Kişisel!$C$1))),CONCATENATE(AJ$2,"-",Program!AJ235," "),"")</f>
        <v/>
      </c>
      <c r="AK235" t="str">
        <f>IF(AND(Program!AK235&lt;&gt;"",OR(Kişisel!$C$1=Program!AK237,AND(Program!AK237="",Program!AK$3=Kişisel!$C$1))),CONCATENATE(AK$2,"-",Program!AK235," "),"")</f>
        <v/>
      </c>
      <c r="AL235" t="str">
        <f>IF(AND(Program!AL235&lt;&gt;"",OR(Kişisel!$C$1=Program!AL237,AND(Program!AL237="",Program!AL$3=Kişisel!$C$1))),CONCATENATE(AL$2,"-",Program!AL235," "),"")</f>
        <v/>
      </c>
      <c r="AM235" t="str">
        <f>IF(AND(Program!AM235&lt;&gt;"",OR(Kişisel!$C$1=Program!AM237,AND(Program!AM237="",Program!AM$3=Kişisel!$C$1))),CONCATENATE(AM$2,"-",Program!AM235," "),"")</f>
        <v/>
      </c>
      <c r="AN235" t="str">
        <f>IF(AND(Program!AN235&lt;&gt;"",OR(Kişisel!$C$1=Program!AN237,AND(Program!AN237="",Program!AN$3=Kişisel!$C$1))),CONCATENATE(AN$2,"-",Program!AN235," "),"")</f>
        <v/>
      </c>
      <c r="AO235" t="str">
        <f>IF(AND(Program!AO235&lt;&gt;"",OR(Kişisel!$C$1=Program!AO237,AND(Program!AO237="",Program!AO$3=Kişisel!$C$1))),CONCATENATE(AO$2,"-",Program!AO235," "),"")</f>
        <v/>
      </c>
      <c r="AP235" t="str">
        <f>IF(AND(Program!AP235&lt;&gt;"",OR(Kişisel!$C$1=Program!AP237,AND(Program!AP237="",Program!AP$3=Kişisel!$C$1))),CONCATENATE(AP$2,"-",Program!AP235," "),"")</f>
        <v/>
      </c>
      <c r="AQ235" t="str">
        <f>IF(AND(Program!AQ235&lt;&gt;"",OR(Kişisel!$C$1=Program!AQ237,AND(Program!AQ237="",Program!AQ$3=Kişisel!$C$1))),CONCATENATE(AQ$2,"-",Program!AQ235," "),"")</f>
        <v/>
      </c>
      <c r="AR235" t="str">
        <f>IF(AND(Program!AR235&lt;&gt;"",OR(Kişisel!$C$1=Program!AR237,AND(Program!AR237="",Program!AR$3=Kişisel!$C$1))),CONCATENATE(AR$2,"-",Program!AR235," "),"")</f>
        <v/>
      </c>
      <c r="AS235" t="str">
        <f>IF(AND(Program!AS235&lt;&gt;"",OR(Kişisel!$C$1=Program!AS237,AND(Program!AS237="",Program!AS$3=Kişisel!$C$1))),CONCATENATE(AS$2,"-",Program!AS235," "),"")</f>
        <v/>
      </c>
      <c r="AT235" t="str">
        <f>IF(AND(Program!AT235&lt;&gt;"",OR(Kişisel!$C$1=Program!AT237,AND(Program!AT237="",Program!AT$3=Kişisel!$C$1))),CONCATENATE(AT$2,"-",Program!AT235," "),"")</f>
        <v/>
      </c>
      <c r="AU235" t="str">
        <f>IF(AND(Program!AU235&lt;&gt;"",OR(Kişisel!$C$1=Program!AU237,AND(Program!AU237="",Program!AU$3=Kişisel!$C$1))),CONCATENATE(AU$2,"-",Program!AU235," "),"")</f>
        <v/>
      </c>
      <c r="AV235" t="str">
        <f>IF(AND(Program!AV235&lt;&gt;"",OR(Kişisel!$C$1=Program!AV237,AND(Program!AV237="",Program!AV$3=Kişisel!$C$1))),CONCATENATE(AV$2,"-",Program!AV235," "),"")</f>
        <v/>
      </c>
      <c r="AW235" t="str">
        <f>IF(AND(Program!AW235&lt;&gt;"",OR(Kişisel!$C$1=Program!AW237,AND(Program!AW237="",Program!AW$3=Kişisel!$C$1))),CONCATENATE(AW$2,"-",Program!AW235," "),"")</f>
        <v/>
      </c>
      <c r="AX235" t="str">
        <f>IF(AND(Program!AX235&lt;&gt;"",OR(Kişisel!$C$1=Program!AX237,AND(Program!AX237="",Program!AX$3=Kişisel!$C$1))),CONCATENATE(AX$2,"-",Program!AX235," "),"")</f>
        <v/>
      </c>
      <c r="AY235" t="str">
        <f>IF(AND(Program!AY235&lt;&gt;"",OR(Kişisel!$C$1=Program!AY237,AND(Program!AY237="",Program!AY$3=Kişisel!$C$1))),CONCATENATE(AY$2,"-",Program!AY235," "),"")</f>
        <v/>
      </c>
      <c r="AZ235" t="str">
        <f>IF(AND(Program!AZ235&lt;&gt;"",OR(Kişisel!$C$1=Program!AZ237,AND(Program!AZ237="",Program!AZ$3=Kişisel!$C$1))),CONCATENATE(AZ$2,"-",Program!AZ235," "),"")</f>
        <v/>
      </c>
      <c r="BA235" t="str">
        <f>IF(AND(Program!BA235&lt;&gt;"",OR(Kişisel!$C$1=Program!BA237,AND(Program!BA237="",Program!BA$3=Kişisel!$C$1))),CONCATENATE(BA$2,"-",Program!BA235," "),"")</f>
        <v/>
      </c>
      <c r="BB235" t="str">
        <f>IF(AND(Program!BB235&lt;&gt;"",OR(Kişisel!$C$1=Program!BB237,AND(Program!BB237="",Program!BB$3=Kişisel!$C$1))),CONCATENATE(BB$2,"-",Program!BB235," "),"")</f>
        <v/>
      </c>
      <c r="BC235" t="str">
        <f>IF(AND(Program!BC235&lt;&gt;"",OR(Kişisel!$C$1=Program!BC237,AND(Program!BC237="",Program!BC$3=Kişisel!$C$1))),CONCATENATE(BC$2,"-",Program!BC235," "),"")</f>
        <v/>
      </c>
      <c r="BD235" t="str">
        <f>IF(AND(Program!BD235&lt;&gt;"",OR(Kişisel!$C$1=Program!BD237,AND(Program!BD237="",Program!BD$3=Kişisel!$C$1))),CONCATENATE(BD$2,"-",Program!BD235," "),"")</f>
        <v/>
      </c>
      <c r="BE235" t="str">
        <f>IF(AND(Program!BE235&lt;&gt;"",OR(Kişisel!$C$1=Program!BE237,AND(Program!BE237="",Program!BE$3=Kişisel!$C$1))),CONCATENATE(BE$2,"-",Program!BE235," "),"")</f>
        <v/>
      </c>
      <c r="BF235" t="str">
        <f t="shared" ref="BF235" si="353">CONCATENATE(D235,D237,E235,E237,F235,F237,G235,G237,H235,H237,I235,I237,J235,J237,K235,K237,L235,L237,M235,M237,N235,N237,O235,O237,P235,P237,Q235,Q237,R235,R237,S235,S237,T235,T237,U235,U237,V235,V237,W235,W237,X235,X237,Y235,Y237,Z235,Z237,AA235,AA237,AB235,AB237,AC235,AC237,AD235,AD237,AE235,AE237,AF235,AF237,AG235,AG237,AH235,AH237,AI235,AI237,AJ235,AJ237,AK235,AK237,AL235,AL237,AM235,AM237,AN235,AN237,AO235,AO237,AP235,AP237,AQ235,AQ237)</f>
        <v/>
      </c>
      <c r="BG235" t="str">
        <f t="shared" si="351"/>
        <v/>
      </c>
    </row>
    <row r="236" spans="1:59">
      <c r="A236" s="394"/>
      <c r="B236" s="5"/>
      <c r="D236" s="29" t="str">
        <f>IF(D234&lt;&gt;"",IF(Program!D237&lt;&gt;"","("&amp;Program!D237&amp;")","("&amp;Program!D$3&amp;")"),"")</f>
        <v/>
      </c>
      <c r="E236" s="29" t="str">
        <f>IF(E234&lt;&gt;"",IF(Program!E237&lt;&gt;"","("&amp;Program!E237&amp;")","("&amp;Program!E$3&amp;")"),"")</f>
        <v/>
      </c>
      <c r="F236" s="29" t="str">
        <f>IF(F234&lt;&gt;"",IF(Program!F237&lt;&gt;"","("&amp;Program!F237&amp;")","("&amp;Program!F$3&amp;")"),"")</f>
        <v/>
      </c>
      <c r="G236" s="29" t="str">
        <f>IF(G234&lt;&gt;"",IF(Program!G237&lt;&gt;"","("&amp;Program!G237&amp;")","("&amp;Program!G$3&amp;")"),"")</f>
        <v/>
      </c>
      <c r="H236" s="29" t="str">
        <f>IF(H234&lt;&gt;"",IF(Program!H237&lt;&gt;"","("&amp;Program!H237&amp;")","("&amp;Program!H$3&amp;")"),"")</f>
        <v/>
      </c>
      <c r="I236" s="29" t="str">
        <f>IF(I234&lt;&gt;"",IF(Program!I237&lt;&gt;"","("&amp;Program!I237&amp;")","("&amp;Program!I$3&amp;")"),"")</f>
        <v/>
      </c>
      <c r="J236" s="29" t="str">
        <f>IF(J234&lt;&gt;"",IF(Program!J237&lt;&gt;"","("&amp;Program!J237&amp;")","("&amp;Program!J$3&amp;")"),"")</f>
        <v/>
      </c>
      <c r="K236" s="29" t="str">
        <f>IF(K234&lt;&gt;"",IF(Program!K237&lt;&gt;"","("&amp;Program!K237&amp;")","("&amp;Program!K$3&amp;")"),"")</f>
        <v/>
      </c>
      <c r="L236" s="29" t="str">
        <f>IF(L234&lt;&gt;"",IF(Program!L237&lt;&gt;"","("&amp;Program!L237&amp;")","("&amp;Program!L$3&amp;")"),"")</f>
        <v/>
      </c>
      <c r="M236" s="29" t="str">
        <f>IF(M234&lt;&gt;"",IF(Program!M237&lt;&gt;"","("&amp;Program!M237&amp;")","("&amp;Program!M$3&amp;")"),"")</f>
        <v/>
      </c>
      <c r="N236" s="29" t="str">
        <f>IF(N234&lt;&gt;"",IF(Program!N237&lt;&gt;"","("&amp;Program!N237&amp;")","("&amp;Program!N$3&amp;")"),"")</f>
        <v/>
      </c>
      <c r="O236" s="29" t="str">
        <f>IF(O234&lt;&gt;"",IF(Program!O237&lt;&gt;"","("&amp;Program!O237&amp;")","("&amp;Program!O$3&amp;")"),"")</f>
        <v/>
      </c>
      <c r="P236" s="29" t="str">
        <f>IF(P234&lt;&gt;"",IF(Program!P237&lt;&gt;"","("&amp;Program!P237&amp;")","("&amp;Program!P$3&amp;")"),"")</f>
        <v/>
      </c>
      <c r="Q236" s="29" t="str">
        <f>IF(Q234&lt;&gt;"",IF(Program!Q237&lt;&gt;"","("&amp;Program!Q237&amp;")","("&amp;Program!Q$3&amp;")"),"")</f>
        <v/>
      </c>
      <c r="R236" s="29" t="str">
        <f>IF(R234&lt;&gt;"",IF(Program!R237&lt;&gt;"","("&amp;Program!R237&amp;")","("&amp;Program!R$3&amp;")"),"")</f>
        <v/>
      </c>
      <c r="S236" s="29" t="str">
        <f>IF(S234&lt;&gt;"",IF(Program!S237&lt;&gt;"","("&amp;Program!S237&amp;")","("&amp;Program!S$3&amp;")"),"")</f>
        <v/>
      </c>
      <c r="T236" s="29" t="str">
        <f>IF(T234&lt;&gt;"",IF(Program!T237&lt;&gt;"","("&amp;Program!T237&amp;")","("&amp;Program!T$3&amp;")"),"")</f>
        <v/>
      </c>
      <c r="U236" s="29" t="str">
        <f>IF(U234&lt;&gt;"",IF(Program!U237&lt;&gt;"","("&amp;Program!U237&amp;")","("&amp;Program!U$3&amp;")"),"")</f>
        <v/>
      </c>
      <c r="V236" s="29" t="str">
        <f>IF(V234&lt;&gt;"",IF(Program!V237&lt;&gt;"","("&amp;Program!V237&amp;")","("&amp;Program!V$3&amp;")"),"")</f>
        <v/>
      </c>
      <c r="W236" s="29" t="str">
        <f>IF(W234&lt;&gt;"",IF(Program!W237&lt;&gt;"","("&amp;Program!W237&amp;")","("&amp;Program!W$3&amp;")"),"")</f>
        <v/>
      </c>
      <c r="X236" s="29" t="str">
        <f>IF(X234&lt;&gt;"",IF(Program!X237&lt;&gt;"","("&amp;Program!X237&amp;")","("&amp;Program!X$3&amp;")"),"")</f>
        <v/>
      </c>
      <c r="Y236" s="29" t="str">
        <f>IF(Y234&lt;&gt;"",IF(Program!Y237&lt;&gt;"","("&amp;Program!Y237&amp;")","("&amp;Program!Y$3&amp;")"),"")</f>
        <v/>
      </c>
      <c r="Z236" s="29" t="str">
        <f>IF(Z234&lt;&gt;"",IF(Program!Z237&lt;&gt;"","("&amp;Program!Z237&amp;")","("&amp;Program!Z$3&amp;")"),"")</f>
        <v/>
      </c>
      <c r="AA236" s="29" t="str">
        <f>IF(AA234&lt;&gt;"",IF(Program!AA237&lt;&gt;"","("&amp;Program!AA237&amp;")","("&amp;Program!AA$3&amp;")"),"")</f>
        <v/>
      </c>
      <c r="AB236" s="29" t="str">
        <f>IF(AB234&lt;&gt;"",IF(Program!AB237&lt;&gt;"","("&amp;Program!AB237&amp;")","("&amp;Program!AB$3&amp;")"),"")</f>
        <v/>
      </c>
      <c r="AC236" s="29" t="str">
        <f>IF(AC234&lt;&gt;"",IF(Program!AC237&lt;&gt;"","("&amp;Program!AC237&amp;")","("&amp;Program!AC$3&amp;")"),"")</f>
        <v/>
      </c>
      <c r="AD236" s="29" t="str">
        <f>IF(AD234&lt;&gt;"",IF(Program!AD237&lt;&gt;"","("&amp;Program!AD237&amp;")","("&amp;Program!AD$3&amp;")"),"")</f>
        <v/>
      </c>
      <c r="AE236" s="29" t="str">
        <f>IF(AE234&lt;&gt;"",IF(Program!AE237&lt;&gt;"","("&amp;Program!AE237&amp;")","("&amp;Program!AE$3&amp;")"),"")</f>
        <v/>
      </c>
      <c r="AF236" s="29" t="str">
        <f>IF(AF234&lt;&gt;"",IF(Program!AF237&lt;&gt;"","("&amp;Program!AF237&amp;")","("&amp;Program!AF$3&amp;")"),"")</f>
        <v/>
      </c>
      <c r="AG236" s="29" t="str">
        <f>IF(AG234&lt;&gt;"",IF(Program!AG237&lt;&gt;"","("&amp;Program!AG237&amp;")","("&amp;Program!AG$3&amp;")"),"")</f>
        <v/>
      </c>
      <c r="AH236" s="29" t="str">
        <f>IF(AH234&lt;&gt;"",IF(Program!AH237&lt;&gt;"","("&amp;Program!AH237&amp;")","("&amp;Program!AH$3&amp;")"),"")</f>
        <v/>
      </c>
      <c r="AI236" s="29" t="str">
        <f>IF(AI234&lt;&gt;"",IF(Program!AI237&lt;&gt;"","("&amp;Program!AI237&amp;")","("&amp;Program!AI$3&amp;")"),"")</f>
        <v/>
      </c>
      <c r="AJ236" s="29" t="str">
        <f>IF(AJ234&lt;&gt;"",IF(Program!AJ237&lt;&gt;"","("&amp;Program!AJ237&amp;")","("&amp;Program!AJ$3&amp;")"),"")</f>
        <v/>
      </c>
      <c r="AK236" s="29" t="str">
        <f>IF(AK234&lt;&gt;"",IF(Program!AK237&lt;&gt;"","("&amp;Program!AK237&amp;")","("&amp;Program!AK$3&amp;")"),"")</f>
        <v/>
      </c>
      <c r="AL236" s="29" t="str">
        <f>IF(AL234&lt;&gt;"",IF(Program!AL237&lt;&gt;"","("&amp;Program!AL237&amp;")","("&amp;Program!AL$3&amp;")"),"")</f>
        <v/>
      </c>
      <c r="AM236" s="29" t="str">
        <f>IF(AM234&lt;&gt;"",IF(Program!AM237&lt;&gt;"","("&amp;Program!AM237&amp;")","("&amp;Program!AM$3&amp;")"),"")</f>
        <v/>
      </c>
      <c r="AN236" s="29" t="str">
        <f>IF(AN234&lt;&gt;"",IF(Program!AN237&lt;&gt;"","("&amp;Program!AN237&amp;")","("&amp;Program!AN$3&amp;")"),"")</f>
        <v/>
      </c>
      <c r="AO236" s="29" t="str">
        <f>IF(AO234&lt;&gt;"",IF(Program!AO237&lt;&gt;"","("&amp;Program!AO237&amp;")","("&amp;Program!AO$3&amp;")"),"")</f>
        <v/>
      </c>
      <c r="AP236" s="29" t="str">
        <f>IF(AP234&lt;&gt;"",IF(Program!AP237&lt;&gt;"","("&amp;Program!AP237&amp;")","("&amp;Program!AP$3&amp;")"),"")</f>
        <v/>
      </c>
      <c r="AQ236" s="29" t="str">
        <f>IF(AQ234&lt;&gt;"",IF(Program!AQ237&lt;&gt;"","("&amp;Program!AQ237&amp;")","("&amp;Program!AQ$3&amp;")"),"")</f>
        <v/>
      </c>
      <c r="AR236" s="29" t="str">
        <f>IF(AR234&lt;&gt;"",IF(Program!AR237&lt;&gt;"","("&amp;Program!AR237&amp;")","("&amp;Program!AR$3&amp;")"),"")</f>
        <v/>
      </c>
      <c r="AS236" s="29" t="str">
        <f>IF(AS234&lt;&gt;"",IF(Program!AS237&lt;&gt;"","("&amp;Program!AS237&amp;")","("&amp;Program!AS$3&amp;")"),"")</f>
        <v/>
      </c>
      <c r="AT236" s="29" t="str">
        <f>IF(AT234&lt;&gt;"",IF(Program!AT237&lt;&gt;"","("&amp;Program!AT237&amp;")","("&amp;Program!AT$3&amp;")"),"")</f>
        <v/>
      </c>
      <c r="AU236" s="29" t="str">
        <f>IF(AU234&lt;&gt;"",IF(Program!AU237&lt;&gt;"","("&amp;Program!AU237&amp;")","("&amp;Program!AU$3&amp;")"),"")</f>
        <v/>
      </c>
      <c r="AV236" s="29" t="str">
        <f>IF(AV234&lt;&gt;"",IF(Program!AV237&lt;&gt;"","("&amp;Program!AV237&amp;")","("&amp;Program!AV$3&amp;")"),"")</f>
        <v/>
      </c>
      <c r="AW236" s="29" t="str">
        <f>IF(AW234&lt;&gt;"",IF(Program!AW237&lt;&gt;"","("&amp;Program!AW237&amp;")","("&amp;Program!AW$3&amp;")"),"")</f>
        <v/>
      </c>
      <c r="AX236" s="29" t="str">
        <f>IF(AX234&lt;&gt;"",IF(Program!AX237&lt;&gt;"","("&amp;Program!AX237&amp;")","("&amp;Program!AX$3&amp;")"),"")</f>
        <v/>
      </c>
      <c r="AY236" s="29" t="str">
        <f>IF(AY234&lt;&gt;"",IF(Program!AY237&lt;&gt;"","("&amp;Program!AY237&amp;")","("&amp;Program!AY$3&amp;")"),"")</f>
        <v/>
      </c>
      <c r="AZ236" s="29" t="str">
        <f>IF(AZ234&lt;&gt;"",IF(Program!AZ237&lt;&gt;"","("&amp;Program!AZ237&amp;")","("&amp;Program!AZ$3&amp;")"),"")</f>
        <v/>
      </c>
      <c r="BA236" s="29" t="str">
        <f>IF(BA234&lt;&gt;"",IF(Program!BA237&lt;&gt;"","("&amp;Program!BA237&amp;")","("&amp;Program!BA$3&amp;")"),"")</f>
        <v/>
      </c>
      <c r="BB236" s="29" t="str">
        <f>IF(BB234&lt;&gt;"",IF(Program!BB237&lt;&gt;"","("&amp;Program!BB237&amp;")","("&amp;Program!BB$3&amp;")"),"")</f>
        <v/>
      </c>
      <c r="BC236" s="29" t="str">
        <f>IF(BC234&lt;&gt;"",IF(Program!BC237&lt;&gt;"","("&amp;Program!BC237&amp;")","("&amp;Program!BC$3&amp;")"),"")</f>
        <v/>
      </c>
      <c r="BD236" s="29" t="str">
        <f>IF(BD234&lt;&gt;"",IF(Program!BD237&lt;&gt;"","("&amp;Program!BD237&amp;")","("&amp;Program!BD$3&amp;")"),"")</f>
        <v/>
      </c>
      <c r="BE236" s="29" t="str">
        <f>IF(BE234&lt;&gt;"",IF(Program!BE237&lt;&gt;"","("&amp;Program!BE237&amp;")","("&amp;Program!BE$3&amp;")"),"")</f>
        <v/>
      </c>
      <c r="BF236" t="str">
        <f t="shared" ref="BF236" si="354">CONCATENATE(D236,E236,F236,G236,H236,I236,J236,K236,L236,M236,N236,O236,P236,Q236,R236,S236,T236,U236,V236,W236,X236,Y236,Z236,AA236,AB236,AC236,AD236,AE236,AF236,AG236,AH236,AI236,AJ236,AK236,AL236,AM236,AN236,AO236,AP236,AQ236,)</f>
        <v/>
      </c>
      <c r="BG236" t="str">
        <f t="shared" ref="BG236" si="355">CONCATENATE(AR236,AS236,AT236,AU236,AV236,AW236,AX236,AY236,AZ236,BA236,BB236,BC236,BD236,BE236,)</f>
        <v/>
      </c>
    </row>
    <row r="237" spans="1:59">
      <c r="A237" s="394"/>
      <c r="B237" s="5">
        <v>0.625</v>
      </c>
      <c r="C237" s="6" t="str">
        <f t="shared" si="343"/>
        <v/>
      </c>
      <c r="D237" s="9" t="str">
        <f>IF(IFERROR(SEARCH(Kişisel!$A$1,Program!D239),FALSE),D$2&amp;"-"&amp;Program!D238&amp;"/ ","")</f>
        <v/>
      </c>
      <c r="E237" s="9" t="str">
        <f>IF(IFERROR(SEARCH(Kişisel!$A$1,Program!E239),FALSE),E$2&amp;"-"&amp;Program!E238&amp;"/ ","")</f>
        <v/>
      </c>
      <c r="F237" s="9" t="str">
        <f>IF(IFERROR(SEARCH(Kişisel!$A$1,Program!F239),FALSE),F$2&amp;"-"&amp;Program!F238&amp;"/ ","")</f>
        <v/>
      </c>
      <c r="G237" s="9" t="str">
        <f>IF(IFERROR(SEARCH(Kişisel!$A$1,Program!G239),FALSE),G$2&amp;"-"&amp;Program!G238&amp;"/ ","")</f>
        <v/>
      </c>
      <c r="H237" s="9" t="str">
        <f>IF(IFERROR(SEARCH(Kişisel!$A$1,Program!H239),FALSE),H$2&amp;"-"&amp;Program!H238&amp;"/ ","")</f>
        <v/>
      </c>
      <c r="I237" s="9" t="str">
        <f>IF(IFERROR(SEARCH(Kişisel!$A$1,Program!I239),FALSE),I$2&amp;"-"&amp;Program!I238&amp;"/ ","")</f>
        <v/>
      </c>
      <c r="J237" s="9" t="str">
        <f>IF(IFERROR(SEARCH(Kişisel!$A$1,Program!J239),FALSE),J$2&amp;"-"&amp;Program!J238&amp;"/ ","")</f>
        <v/>
      </c>
      <c r="K237" s="9" t="str">
        <f>IF(IFERROR(SEARCH(Kişisel!$A$1,Program!K239),FALSE),K$2&amp;"-"&amp;Program!K238&amp;"/ ","")</f>
        <v/>
      </c>
      <c r="L237" s="9" t="str">
        <f>IF(IFERROR(SEARCH(Kişisel!$A$1,Program!L239),FALSE),L$2&amp;"-"&amp;Program!L238&amp;"/ ","")</f>
        <v/>
      </c>
      <c r="M237" s="9" t="str">
        <f>IF(IFERROR(SEARCH(Kişisel!$A$1,Program!M239),FALSE),M$2&amp;"-"&amp;Program!M238&amp;"/ ","")</f>
        <v/>
      </c>
      <c r="N237" s="9" t="str">
        <f>IF(IFERROR(SEARCH(Kişisel!$A$1,Program!N239),FALSE),N$2&amp;"-"&amp;Program!N238&amp;"/ ","")</f>
        <v/>
      </c>
      <c r="O237" s="9" t="str">
        <f>IF(IFERROR(SEARCH(Kişisel!$A$1,Program!O239),FALSE),O$2&amp;"-"&amp;Program!O238&amp;"/ ","")</f>
        <v/>
      </c>
      <c r="P237" s="9" t="str">
        <f>IF(IFERROR(SEARCH(Kişisel!$A$1,Program!P239),FALSE),P$2&amp;"-"&amp;Program!P238&amp;"/ ","")</f>
        <v/>
      </c>
      <c r="Q237" s="9" t="str">
        <f>IF(IFERROR(SEARCH(Kişisel!$A$1,Program!Q239),FALSE),Q$2&amp;"-"&amp;Program!Q238&amp;"/ ","")</f>
        <v/>
      </c>
      <c r="R237" s="9" t="str">
        <f>IF(IFERROR(SEARCH(Kişisel!$A$1,Program!R239),FALSE),R$2&amp;"-"&amp;Program!R238&amp;"/ ","")</f>
        <v/>
      </c>
      <c r="S237" s="9" t="str">
        <f>IF(IFERROR(SEARCH(Kişisel!$A$1,Program!S239),FALSE),S$2&amp;"-"&amp;Program!S238&amp;"/ ","")</f>
        <v/>
      </c>
      <c r="T237" s="9" t="str">
        <f>IF(IFERROR(SEARCH(Kişisel!$A$1,Program!T239),FALSE),T$2&amp;"-"&amp;Program!T238&amp;"/ ","")</f>
        <v/>
      </c>
      <c r="U237" s="9" t="str">
        <f>IF(IFERROR(SEARCH(Kişisel!$A$1,Program!U239),FALSE),U$2&amp;"-"&amp;Program!U238&amp;"/ ","")</f>
        <v/>
      </c>
      <c r="V237" s="9" t="str">
        <f>IF(IFERROR(SEARCH(Kişisel!$A$1,Program!V239),FALSE),V$2&amp;"-"&amp;Program!V238&amp;"/ ","")</f>
        <v/>
      </c>
      <c r="W237" s="9" t="str">
        <f>IF(IFERROR(SEARCH(Kişisel!$A$1,Program!W239),FALSE),W$2&amp;"-"&amp;Program!W238&amp;"/ ","")</f>
        <v/>
      </c>
      <c r="X237" s="9" t="str">
        <f>IF(IFERROR(SEARCH(Kişisel!$A$1,Program!X239),FALSE),X$2&amp;"-"&amp;Program!X238&amp;"/ ","")</f>
        <v/>
      </c>
      <c r="Y237" s="9" t="str">
        <f>IF(IFERROR(SEARCH(Kişisel!$A$1,Program!Y239),FALSE),Y$2&amp;"-"&amp;Program!Y238&amp;"/ ","")</f>
        <v/>
      </c>
      <c r="Z237" s="9" t="str">
        <f>IF(IFERROR(SEARCH(Kişisel!$A$1,Program!Z239),FALSE),Z$2&amp;"-"&amp;Program!Z238&amp;"/ ","")</f>
        <v/>
      </c>
      <c r="AA237" s="9" t="str">
        <f>IF(IFERROR(SEARCH(Kişisel!$A$1,Program!AA239),FALSE),AA$2&amp;"-"&amp;Program!AA238&amp;"/ ","")</f>
        <v/>
      </c>
      <c r="AB237" s="9" t="str">
        <f>IF(IFERROR(SEARCH(Kişisel!$A$1,Program!AB239),FALSE),AB$2&amp;"-"&amp;Program!AB238&amp;"/ ","")</f>
        <v/>
      </c>
      <c r="AC237" s="9" t="str">
        <f>IF(IFERROR(SEARCH(Kişisel!$A$1,Program!AC239),FALSE),AC$2&amp;"-"&amp;Program!AC238&amp;"/ ","")</f>
        <v/>
      </c>
      <c r="AD237" s="9" t="str">
        <f>IF(IFERROR(SEARCH(Kişisel!$A$1,Program!AD239),FALSE),AD$2&amp;"-"&amp;Program!AD238&amp;"/ ","")</f>
        <v/>
      </c>
      <c r="AE237" s="9" t="str">
        <f>IF(IFERROR(SEARCH(Kişisel!$A$1,Program!AE239),FALSE),AE$2&amp;"-"&amp;Program!AE238&amp;"/ ","")</f>
        <v/>
      </c>
      <c r="AF237" s="9" t="str">
        <f>IF(IFERROR(SEARCH(Kişisel!$A$1,Program!AF239),FALSE),AF$2&amp;"-"&amp;Program!AF238&amp;"/ ","")</f>
        <v/>
      </c>
      <c r="AG237" s="9" t="str">
        <f>IF(IFERROR(SEARCH(Kişisel!$A$1,Program!AG239),FALSE),AG$2&amp;"-"&amp;Program!AG238&amp;"/ ","")</f>
        <v/>
      </c>
      <c r="AH237" s="9" t="str">
        <f>IF(IFERROR(SEARCH(Kişisel!$A$1,Program!AH239),FALSE),AH$2&amp;"-"&amp;Program!AH238&amp;"/ ","")</f>
        <v/>
      </c>
      <c r="AI237" s="9" t="str">
        <f>IF(IFERROR(SEARCH(Kişisel!$A$1,Program!AI239),FALSE),AI$2&amp;"-"&amp;Program!AI238&amp;"/ ","")</f>
        <v/>
      </c>
      <c r="AJ237" s="9" t="str">
        <f>IF(IFERROR(SEARCH(Kişisel!$A$1,Program!AJ239),FALSE),AJ$2&amp;"-"&amp;Program!AJ238&amp;"/ ","")</f>
        <v/>
      </c>
      <c r="AK237" s="9" t="str">
        <f>IF(IFERROR(SEARCH(Kişisel!$A$1,Program!AK239),FALSE),AK$2&amp;"-"&amp;Program!AK238&amp;"/ ","")</f>
        <v/>
      </c>
      <c r="AL237" s="9" t="str">
        <f>IF(IFERROR(SEARCH(Kişisel!$A$1,Program!AL239),FALSE),AL$2&amp;"-"&amp;Program!AL238&amp;"/ ","")</f>
        <v/>
      </c>
      <c r="AM237" s="9" t="str">
        <f>IF(IFERROR(SEARCH(Kişisel!$A$1,Program!AM239),FALSE),AM$2&amp;"-"&amp;Program!AM238&amp;"/ ","")</f>
        <v/>
      </c>
      <c r="AN237" s="9" t="str">
        <f>IF(IFERROR(SEARCH(Kişisel!$A$1,Program!AN239),FALSE),AN$2&amp;"-"&amp;Program!AN238&amp;"/ ","")</f>
        <v/>
      </c>
      <c r="AO237" s="9" t="str">
        <f>IF(IFERROR(SEARCH(Kişisel!$A$1,Program!AO239),FALSE),AO$2&amp;"-"&amp;Program!AO238&amp;"/ ","")</f>
        <v/>
      </c>
      <c r="AP237" s="9" t="str">
        <f>IF(IFERROR(SEARCH(Kişisel!$A$1,Program!AP239),FALSE),AP$2&amp;"-"&amp;Program!AP238&amp;"/ ","")</f>
        <v/>
      </c>
      <c r="AQ237" s="9" t="str">
        <f>IF(IFERROR(SEARCH(Kişisel!$A$1,Program!AQ239),FALSE),AQ$2&amp;"-"&amp;Program!AQ238&amp;"/ ","")</f>
        <v/>
      </c>
      <c r="AR237" s="9" t="str">
        <f>IF(IFERROR(SEARCH(Kişisel!$A$1,Program!AR239),FALSE),AR$2&amp;"-"&amp;Program!AR238&amp;"/ ","")</f>
        <v/>
      </c>
      <c r="AS237" s="9" t="str">
        <f>IF(IFERROR(SEARCH(Kişisel!$A$1,Program!AS239),FALSE),AS$2&amp;"-"&amp;Program!AS238&amp;"/ ","")</f>
        <v/>
      </c>
      <c r="AT237" s="9" t="str">
        <f>IF(IFERROR(SEARCH(Kişisel!$A$1,Program!AT239),FALSE),AT$2&amp;"-"&amp;Program!AT238&amp;"/ ","")</f>
        <v/>
      </c>
      <c r="AU237" s="9" t="str">
        <f>IF(IFERROR(SEARCH(Kişisel!$A$1,Program!AU239),FALSE),AU$2&amp;"-"&amp;Program!AU238&amp;"/ ","")</f>
        <v/>
      </c>
      <c r="AV237" s="9" t="str">
        <f>IF(IFERROR(SEARCH(Kişisel!$A$1,Program!AV239),FALSE),AV$2&amp;"-"&amp;Program!AV238&amp;"/ ","")</f>
        <v/>
      </c>
      <c r="AW237" s="9" t="str">
        <f>IF(IFERROR(SEARCH(Kişisel!$A$1,Program!AW239),FALSE),AW$2&amp;"-"&amp;Program!AW238&amp;"/ ","")</f>
        <v/>
      </c>
      <c r="AX237" s="9" t="str">
        <f>IF(IFERROR(SEARCH(Kişisel!$A$1,Program!AX239),FALSE),AX$2&amp;"-"&amp;Program!AX238&amp;"/ ","")</f>
        <v/>
      </c>
      <c r="AY237" s="9" t="str">
        <f>IF(IFERROR(SEARCH(Kişisel!$A$1,Program!AY239),FALSE),AY$2&amp;"-"&amp;Program!AY238&amp;"/ ","")</f>
        <v/>
      </c>
      <c r="AZ237" s="9" t="str">
        <f>IF(IFERROR(SEARCH(Kişisel!$A$1,Program!AZ239),FALSE),AZ$2&amp;"-"&amp;Program!AZ238&amp;"/ ","")</f>
        <v/>
      </c>
      <c r="BA237" s="9" t="str">
        <f>IF(IFERROR(SEARCH(Kişisel!$A$1,Program!BA239),FALSE),BA$2&amp;"-"&amp;Program!BA238&amp;"/ ","")</f>
        <v/>
      </c>
      <c r="BB237" s="9" t="str">
        <f>IF(IFERROR(SEARCH(Kişisel!$A$1,Program!BB239),FALSE),BB$2&amp;"-"&amp;Program!BB238&amp;"/ ","")</f>
        <v/>
      </c>
      <c r="BC237" s="9" t="str">
        <f>IF(IFERROR(SEARCH(Kişisel!$A$1,Program!BC239),FALSE),BC$2&amp;"-"&amp;Program!BC238&amp;"/ ","")</f>
        <v/>
      </c>
      <c r="BD237" s="9" t="str">
        <f>IF(IFERROR(SEARCH(Kişisel!$A$1,Program!BD239),FALSE),BD$2&amp;"-"&amp;Program!BD238&amp;"/ ","")</f>
        <v/>
      </c>
      <c r="BE237" s="9" t="str">
        <f>IF(IFERROR(SEARCH(Kişisel!$A$1,Program!BE239),FALSE),BE$2&amp;"-"&amp;Program!BE238&amp;"/ ","")</f>
        <v/>
      </c>
      <c r="BG237" t="str">
        <f t="shared" ref="BG237:BG238" si="356">CONCATENATE(AR237,AR239,AS237,AS239,AT237,AT239,AU237,AU239,AV237,AV239,AW237,AW239,AX237,AX239,AY237,AY239,AZ237,AZ239,BA237,BA239,BB237,BB239,BC237,BC239,BD237,BD239,BE237,BE239)</f>
        <v/>
      </c>
    </row>
    <row r="238" spans="1:59">
      <c r="A238" s="394"/>
      <c r="B238" s="5"/>
      <c r="C238" s="6" t="str">
        <f t="shared" ref="C238" si="357">CONCATENATE(D238,E238,F238,G238,H238,I238,J238,K238,L238,M238,N238,O238,P238,Q238,R238,S238,T238,U238,V238,W238,X238,Y238,Z238,AA238,AB238,AC238,AD238,AE238,AF238,AG238,AH238,AI238,AJ238,AK238,AL238,AM238,AN238,AO238,AP238,AQ238,)</f>
        <v/>
      </c>
      <c r="D238" t="str">
        <f>IF(AND(Program!D238&lt;&gt;"",OR(Kişisel!$C$1=Program!D240,AND(Program!D240="",Program!D$3=Kişisel!$C$1))),CONCATENATE(D$2,"-",Program!D238," "),"")</f>
        <v/>
      </c>
      <c r="E238" t="str">
        <f>IF(AND(Program!E238&lt;&gt;"",OR(Kişisel!$C$1=Program!E240,AND(Program!E240="",Program!E$3=Kişisel!$C$1))),CONCATENATE(E$2,"-",Program!E238," "),"")</f>
        <v/>
      </c>
      <c r="F238" t="str">
        <f>IF(AND(Program!F238&lt;&gt;"",OR(Kişisel!$C$1=Program!F240,AND(Program!F240="",Program!F$3=Kişisel!$C$1))),CONCATENATE(F$2,"-",Program!F238," "),"")</f>
        <v/>
      </c>
      <c r="G238" t="str">
        <f>IF(AND(Program!G238&lt;&gt;"",OR(Kişisel!$C$1=Program!G240,AND(Program!G240="",Program!G$3=Kişisel!$C$1))),CONCATENATE(G$2,"-",Program!G238," "),"")</f>
        <v/>
      </c>
      <c r="H238" t="str">
        <f>IF(AND(Program!H238&lt;&gt;"",OR(Kişisel!$C$1=Program!H240,AND(Program!H240="",Program!H$3=Kişisel!$C$1))),CONCATENATE(H$2,"-",Program!H238," "),"")</f>
        <v/>
      </c>
      <c r="I238" t="str">
        <f>IF(AND(Program!I238&lt;&gt;"",OR(Kişisel!$C$1=Program!I240,AND(Program!I240="",Program!I$3=Kişisel!$C$1))),CONCATENATE(I$2,"-",Program!I238," "),"")</f>
        <v/>
      </c>
      <c r="J238" t="str">
        <f>IF(AND(Program!J238&lt;&gt;"",OR(Kişisel!$C$1=Program!J240,AND(Program!J240="",Program!J$3=Kişisel!$C$1))),CONCATENATE(J$2,"-",Program!J238," "),"")</f>
        <v/>
      </c>
      <c r="K238" t="str">
        <f>IF(AND(Program!K238&lt;&gt;"",OR(Kişisel!$C$1=Program!K240,AND(Program!K240="",Program!K$3=Kişisel!$C$1))),CONCATENATE(K$2,"-",Program!K238," "),"")</f>
        <v/>
      </c>
      <c r="L238" t="str">
        <f>IF(AND(Program!L238&lt;&gt;"",OR(Kişisel!$C$1=Program!L240,AND(Program!L240="",Program!L$3=Kişisel!$C$1))),CONCATENATE(L$2,"-",Program!L238," "),"")</f>
        <v/>
      </c>
      <c r="M238" t="str">
        <f>IF(AND(Program!M238&lt;&gt;"",OR(Kişisel!$C$1=Program!M240,AND(Program!M240="",Program!M$3=Kişisel!$C$1))),CONCATENATE(M$2,"-",Program!M238," "),"")</f>
        <v/>
      </c>
      <c r="N238" t="str">
        <f>IF(AND(Program!N238&lt;&gt;"",OR(Kişisel!$C$1=Program!N240,AND(Program!N240="",Program!N$3=Kişisel!$C$1))),CONCATENATE(N$2,"-",Program!N238," "),"")</f>
        <v/>
      </c>
      <c r="O238" t="str">
        <f>IF(AND(Program!O238&lt;&gt;"",OR(Kişisel!$C$1=Program!O240,AND(Program!O240="",Program!O$3=Kişisel!$C$1))),CONCATENATE(O$2,"-",Program!O238," "),"")</f>
        <v/>
      </c>
      <c r="P238" t="str">
        <f>IF(AND(Program!P238&lt;&gt;"",OR(Kişisel!$C$1=Program!P240,AND(Program!P240="",Program!P$3=Kişisel!$C$1))),CONCATENATE(P$2,"-",Program!P238," "),"")</f>
        <v/>
      </c>
      <c r="Q238" t="str">
        <f>IF(AND(Program!Q238&lt;&gt;"",OR(Kişisel!$C$1=Program!Q240,AND(Program!Q240="",Program!Q$3=Kişisel!$C$1))),CONCATENATE(Q$2,"-",Program!Q238," "),"")</f>
        <v/>
      </c>
      <c r="R238" t="str">
        <f>IF(AND(Program!R238&lt;&gt;"",OR(Kişisel!$C$1=Program!R240,AND(Program!R240="",Program!R$3=Kişisel!$C$1))),CONCATENATE(R$2,"-",Program!R238," "),"")</f>
        <v/>
      </c>
      <c r="S238" t="str">
        <f>IF(AND(Program!S238&lt;&gt;"",OR(Kişisel!$C$1=Program!S240,AND(Program!S240="",Program!S$3=Kişisel!$C$1))),CONCATENATE(S$2,"-",Program!S238," "),"")</f>
        <v/>
      </c>
      <c r="T238" t="str">
        <f>IF(AND(Program!T238&lt;&gt;"",OR(Kişisel!$C$1=Program!T240,AND(Program!T240="",Program!T$3=Kişisel!$C$1))),CONCATENATE(T$2,"-",Program!T238," "),"")</f>
        <v/>
      </c>
      <c r="U238" t="str">
        <f>IF(AND(Program!U238&lt;&gt;"",OR(Kişisel!$C$1=Program!U240,AND(Program!U240="",Program!U$3=Kişisel!$C$1))),CONCATENATE(U$2,"-",Program!U238," "),"")</f>
        <v/>
      </c>
      <c r="V238" t="str">
        <f>IF(AND(Program!V238&lt;&gt;"",OR(Kişisel!$C$1=Program!V240,AND(Program!V240="",Program!V$3=Kişisel!$C$1))),CONCATENATE(V$2,"-",Program!V238," "),"")</f>
        <v/>
      </c>
      <c r="W238" t="str">
        <f>IF(AND(Program!W238&lt;&gt;"",OR(Kişisel!$C$1=Program!W240,AND(Program!W240="",Program!W$3=Kişisel!$C$1))),CONCATENATE(W$2,"-",Program!W238," "),"")</f>
        <v/>
      </c>
      <c r="X238" t="str">
        <f>IF(AND(Program!X238&lt;&gt;"",OR(Kişisel!$C$1=Program!X240,AND(Program!X240="",Program!X$3=Kişisel!$C$1))),CONCATENATE(X$2,"-",Program!X238," "),"")</f>
        <v/>
      </c>
      <c r="Y238" t="str">
        <f>IF(AND(Program!Y238&lt;&gt;"",OR(Kişisel!$C$1=Program!Y240,AND(Program!Y240="",Program!Y$3=Kişisel!$C$1))),CONCATENATE(Y$2,"-",Program!Y238," "),"")</f>
        <v/>
      </c>
      <c r="Z238" t="str">
        <f>IF(AND(Program!Z238&lt;&gt;"",OR(Kişisel!$C$1=Program!Z240,AND(Program!Z240="",Program!Z$3=Kişisel!$C$1))),CONCATENATE(Z$2,"-",Program!Z238," "),"")</f>
        <v/>
      </c>
      <c r="AA238" t="str">
        <f>IF(AND(Program!AA238&lt;&gt;"",OR(Kişisel!$C$1=Program!AA240,AND(Program!AA240="",Program!AA$3=Kişisel!$C$1))),CONCATENATE(AA$2,"-",Program!AA238," "),"")</f>
        <v/>
      </c>
      <c r="AB238" t="str">
        <f>IF(AND(Program!AB238&lt;&gt;"",OR(Kişisel!$C$1=Program!AB240,AND(Program!AB240="",Program!AB$3=Kişisel!$C$1))),CONCATENATE(AB$2,"-",Program!AB238," "),"")</f>
        <v/>
      </c>
      <c r="AC238" t="str">
        <f>IF(AND(Program!AC238&lt;&gt;"",OR(Kişisel!$C$1=Program!AC240,AND(Program!AC240="",Program!AC$3=Kişisel!$C$1))),CONCATENATE(AC$2,"-",Program!AC238," "),"")</f>
        <v/>
      </c>
      <c r="AD238" t="str">
        <f>IF(AND(Program!AD238&lt;&gt;"",OR(Kişisel!$C$1=Program!AD240,AND(Program!AD240="",Program!AD$3=Kişisel!$C$1))),CONCATENATE(AD$2,"-",Program!AD238," "),"")</f>
        <v/>
      </c>
      <c r="AE238" t="str">
        <f>IF(AND(Program!AE238&lt;&gt;"",OR(Kişisel!$C$1=Program!AE240,AND(Program!AE240="",Program!AE$3=Kişisel!$C$1))),CONCATENATE(AE$2,"-",Program!AE238," "),"")</f>
        <v/>
      </c>
      <c r="AF238" t="str">
        <f>IF(AND(Program!AF238&lt;&gt;"",OR(Kişisel!$C$1=Program!AF240,AND(Program!AF240="",Program!AF$3=Kişisel!$C$1))),CONCATENATE(AF$2,"-",Program!AF238," "),"")</f>
        <v/>
      </c>
      <c r="AG238" t="str">
        <f>IF(AND(Program!AG238&lt;&gt;"",OR(Kişisel!$C$1=Program!AG240,AND(Program!AG240="",Program!AG$3=Kişisel!$C$1))),CONCATENATE(AG$2,"-",Program!AG238," "),"")</f>
        <v/>
      </c>
      <c r="AH238" t="str">
        <f>IF(AND(Program!AH238&lt;&gt;"",OR(Kişisel!$C$1=Program!AH240,AND(Program!AH240="",Program!AH$3=Kişisel!$C$1))),CONCATENATE(AH$2,"-",Program!AH238," "),"")</f>
        <v/>
      </c>
      <c r="AI238" t="str">
        <f>IF(AND(Program!AI238&lt;&gt;"",OR(Kişisel!$C$1=Program!AI240,AND(Program!AI240="",Program!AI$3=Kişisel!$C$1))),CONCATENATE(AI$2,"-",Program!AI238," "),"")</f>
        <v/>
      </c>
      <c r="AJ238" t="str">
        <f>IF(AND(Program!AJ238&lt;&gt;"",OR(Kişisel!$C$1=Program!AJ240,AND(Program!AJ240="",Program!AJ$3=Kişisel!$C$1))),CONCATENATE(AJ$2,"-",Program!AJ238," "),"")</f>
        <v/>
      </c>
      <c r="AK238" t="str">
        <f>IF(AND(Program!AK238&lt;&gt;"",OR(Kişisel!$C$1=Program!AK240,AND(Program!AK240="",Program!AK$3=Kişisel!$C$1))),CONCATENATE(AK$2,"-",Program!AK238," "),"")</f>
        <v/>
      </c>
      <c r="AL238" t="str">
        <f>IF(AND(Program!AL238&lt;&gt;"",OR(Kişisel!$C$1=Program!AL240,AND(Program!AL240="",Program!AL$3=Kişisel!$C$1))),CONCATENATE(AL$2,"-",Program!AL238," "),"")</f>
        <v/>
      </c>
      <c r="AM238" t="str">
        <f>IF(AND(Program!AM238&lt;&gt;"",OR(Kişisel!$C$1=Program!AM240,AND(Program!AM240="",Program!AM$3=Kişisel!$C$1))),CONCATENATE(AM$2,"-",Program!AM238," "),"")</f>
        <v/>
      </c>
      <c r="AN238" t="str">
        <f>IF(AND(Program!AN238&lt;&gt;"",OR(Kişisel!$C$1=Program!AN240,AND(Program!AN240="",Program!AN$3=Kişisel!$C$1))),CONCATENATE(AN$2,"-",Program!AN238," "),"")</f>
        <v/>
      </c>
      <c r="AO238" t="str">
        <f>IF(AND(Program!AO238&lt;&gt;"",OR(Kişisel!$C$1=Program!AO240,AND(Program!AO240="",Program!AO$3=Kişisel!$C$1))),CONCATENATE(AO$2,"-",Program!AO238," "),"")</f>
        <v/>
      </c>
      <c r="AP238" t="str">
        <f>IF(AND(Program!AP238&lt;&gt;"",OR(Kişisel!$C$1=Program!AP240,AND(Program!AP240="",Program!AP$3=Kişisel!$C$1))),CONCATENATE(AP$2,"-",Program!AP238," "),"")</f>
        <v/>
      </c>
      <c r="AQ238" t="str">
        <f>IF(AND(Program!AQ238&lt;&gt;"",OR(Kişisel!$C$1=Program!AQ240,AND(Program!AQ240="",Program!AQ$3=Kişisel!$C$1))),CONCATENATE(AQ$2,"-",Program!AQ238," "),"")</f>
        <v/>
      </c>
      <c r="AR238" t="str">
        <f>IF(AND(Program!AR238&lt;&gt;"",OR(Kişisel!$C$1=Program!AR240,AND(Program!AR240="",Program!AR$3=Kişisel!$C$1))),CONCATENATE(AR$2,"-",Program!AR238," "),"")</f>
        <v/>
      </c>
      <c r="AS238" t="str">
        <f>IF(AND(Program!AS238&lt;&gt;"",OR(Kişisel!$C$1=Program!AS240,AND(Program!AS240="",Program!AS$3=Kişisel!$C$1))),CONCATENATE(AS$2,"-",Program!AS238," "),"")</f>
        <v/>
      </c>
      <c r="AT238" t="str">
        <f>IF(AND(Program!AT238&lt;&gt;"",OR(Kişisel!$C$1=Program!AT240,AND(Program!AT240="",Program!AT$3=Kişisel!$C$1))),CONCATENATE(AT$2,"-",Program!AT238," "),"")</f>
        <v/>
      </c>
      <c r="AU238" t="str">
        <f>IF(AND(Program!AU238&lt;&gt;"",OR(Kişisel!$C$1=Program!AU240,AND(Program!AU240="",Program!AU$3=Kişisel!$C$1))),CONCATENATE(AU$2,"-",Program!AU238," "),"")</f>
        <v/>
      </c>
      <c r="AV238" t="str">
        <f>IF(AND(Program!AV238&lt;&gt;"",OR(Kişisel!$C$1=Program!AV240,AND(Program!AV240="",Program!AV$3=Kişisel!$C$1))),CONCATENATE(AV$2,"-",Program!AV238," "),"")</f>
        <v/>
      </c>
      <c r="AW238" t="str">
        <f>IF(AND(Program!AW238&lt;&gt;"",OR(Kişisel!$C$1=Program!AW240,AND(Program!AW240="",Program!AW$3=Kişisel!$C$1))),CONCATENATE(AW$2,"-",Program!AW238," "),"")</f>
        <v/>
      </c>
      <c r="AX238" t="str">
        <f>IF(AND(Program!AX238&lt;&gt;"",OR(Kişisel!$C$1=Program!AX240,AND(Program!AX240="",Program!AX$3=Kişisel!$C$1))),CONCATENATE(AX$2,"-",Program!AX238," "),"")</f>
        <v/>
      </c>
      <c r="AY238" t="str">
        <f>IF(AND(Program!AY238&lt;&gt;"",OR(Kişisel!$C$1=Program!AY240,AND(Program!AY240="",Program!AY$3=Kişisel!$C$1))),CONCATENATE(AY$2,"-",Program!AY238," "),"")</f>
        <v/>
      </c>
      <c r="AZ238" t="str">
        <f>IF(AND(Program!AZ238&lt;&gt;"",OR(Kişisel!$C$1=Program!AZ240,AND(Program!AZ240="",Program!AZ$3=Kişisel!$C$1))),CONCATENATE(AZ$2,"-",Program!AZ238," "),"")</f>
        <v/>
      </c>
      <c r="BA238" t="str">
        <f>IF(AND(Program!BA238&lt;&gt;"",OR(Kişisel!$C$1=Program!BA240,AND(Program!BA240="",Program!BA$3=Kişisel!$C$1))),CONCATENATE(BA$2,"-",Program!BA238," "),"")</f>
        <v/>
      </c>
      <c r="BB238" t="str">
        <f>IF(AND(Program!BB238&lt;&gt;"",OR(Kişisel!$C$1=Program!BB240,AND(Program!BB240="",Program!BB$3=Kişisel!$C$1))),CONCATENATE(BB$2,"-",Program!BB238," "),"")</f>
        <v/>
      </c>
      <c r="BC238" t="str">
        <f>IF(AND(Program!BC238&lt;&gt;"",OR(Kişisel!$C$1=Program!BC240,AND(Program!BC240="",Program!BC$3=Kişisel!$C$1))),CONCATENATE(BC$2,"-",Program!BC238," "),"")</f>
        <v/>
      </c>
      <c r="BD238" t="str">
        <f>IF(AND(Program!BD238&lt;&gt;"",OR(Kişisel!$C$1=Program!BD240,AND(Program!BD240="",Program!BD$3=Kişisel!$C$1))),CONCATENATE(BD$2,"-",Program!BD238," "),"")</f>
        <v/>
      </c>
      <c r="BE238" t="str">
        <f>IF(AND(Program!BE238&lt;&gt;"",OR(Kişisel!$C$1=Program!BE240,AND(Program!BE240="",Program!BE$3=Kişisel!$C$1))),CONCATENATE(BE$2,"-",Program!BE238," "),"")</f>
        <v/>
      </c>
      <c r="BF238" t="str">
        <f t="shared" ref="BF238" si="358">CONCATENATE(D238,D240,E238,E240,F238,F240,G238,G240,H238,H240,I238,I240,J238,J240,K238,K240,L238,L240,M238,M240,N238,N240,O238,O240,P238,P240,Q238,Q240,R238,R240,S238,S240,T238,T240,U238,U240,V238,V240,W238,W240,X238,X240,Y238,Y240,Z238,Z240,AA238,AA240,AB238,AB240,AC238,AC240,AD238,AD240,AE238,AE240,AF238,AF240,AG238,AG240,AH238,AH240,AI238,AI240,AJ238,AJ240,AK238,AK240,AL238,AL240,AM238,AM240,AN238,AN240,AO238,AO240,AP238,AP240,AQ238,AQ240)</f>
        <v/>
      </c>
      <c r="BG238" t="str">
        <f t="shared" si="356"/>
        <v/>
      </c>
    </row>
    <row r="239" spans="1:59">
      <c r="A239" s="394"/>
      <c r="B239" s="5"/>
      <c r="D239" s="29" t="str">
        <f>IF(D237&lt;&gt;"",IF(Program!D240&lt;&gt;"","("&amp;Program!D240&amp;")","("&amp;Program!D$3&amp;")"),"")</f>
        <v/>
      </c>
      <c r="E239" s="29" t="str">
        <f>IF(E237&lt;&gt;"",IF(Program!E240&lt;&gt;"","("&amp;Program!E240&amp;")","("&amp;Program!E$3&amp;")"),"")</f>
        <v/>
      </c>
      <c r="F239" s="29" t="str">
        <f>IF(F237&lt;&gt;"",IF(Program!F240&lt;&gt;"","("&amp;Program!F240&amp;")","("&amp;Program!F$3&amp;")"),"")</f>
        <v/>
      </c>
      <c r="G239" s="29" t="str">
        <f>IF(G237&lt;&gt;"",IF(Program!G240&lt;&gt;"","("&amp;Program!G240&amp;")","("&amp;Program!G$3&amp;")"),"")</f>
        <v/>
      </c>
      <c r="H239" s="29" t="str">
        <f>IF(H237&lt;&gt;"",IF(Program!H240&lt;&gt;"","("&amp;Program!H240&amp;")","("&amp;Program!H$3&amp;")"),"")</f>
        <v/>
      </c>
      <c r="I239" s="29" t="str">
        <f>IF(I237&lt;&gt;"",IF(Program!I240&lt;&gt;"","("&amp;Program!I240&amp;")","("&amp;Program!I$3&amp;")"),"")</f>
        <v/>
      </c>
      <c r="J239" s="29" t="str">
        <f>IF(J237&lt;&gt;"",IF(Program!J240&lt;&gt;"","("&amp;Program!J240&amp;")","("&amp;Program!J$3&amp;")"),"")</f>
        <v/>
      </c>
      <c r="K239" s="29" t="str">
        <f>IF(K237&lt;&gt;"",IF(Program!K240&lt;&gt;"","("&amp;Program!K240&amp;")","("&amp;Program!K$3&amp;")"),"")</f>
        <v/>
      </c>
      <c r="L239" s="29" t="str">
        <f>IF(L237&lt;&gt;"",IF(Program!L240&lt;&gt;"","("&amp;Program!L240&amp;")","("&amp;Program!L$3&amp;")"),"")</f>
        <v/>
      </c>
      <c r="M239" s="29" t="str">
        <f>IF(M237&lt;&gt;"",IF(Program!M240&lt;&gt;"","("&amp;Program!M240&amp;")","("&amp;Program!M$3&amp;")"),"")</f>
        <v/>
      </c>
      <c r="N239" s="29" t="str">
        <f>IF(N237&lt;&gt;"",IF(Program!N240&lt;&gt;"","("&amp;Program!N240&amp;")","("&amp;Program!N$3&amp;")"),"")</f>
        <v/>
      </c>
      <c r="O239" s="29" t="str">
        <f>IF(O237&lt;&gt;"",IF(Program!O240&lt;&gt;"","("&amp;Program!O240&amp;")","("&amp;Program!O$3&amp;")"),"")</f>
        <v/>
      </c>
      <c r="P239" s="29" t="str">
        <f>IF(P237&lt;&gt;"",IF(Program!P240&lt;&gt;"","("&amp;Program!P240&amp;")","("&amp;Program!P$3&amp;")"),"")</f>
        <v/>
      </c>
      <c r="Q239" s="29" t="str">
        <f>IF(Q237&lt;&gt;"",IF(Program!Q240&lt;&gt;"","("&amp;Program!Q240&amp;")","("&amp;Program!Q$3&amp;")"),"")</f>
        <v/>
      </c>
      <c r="R239" s="29" t="str">
        <f>IF(R237&lt;&gt;"",IF(Program!R240&lt;&gt;"","("&amp;Program!R240&amp;")","("&amp;Program!R$3&amp;")"),"")</f>
        <v/>
      </c>
      <c r="S239" s="29" t="str">
        <f>IF(S237&lt;&gt;"",IF(Program!S240&lt;&gt;"","("&amp;Program!S240&amp;")","("&amp;Program!S$3&amp;")"),"")</f>
        <v/>
      </c>
      <c r="T239" s="29" t="str">
        <f>IF(T237&lt;&gt;"",IF(Program!T240&lt;&gt;"","("&amp;Program!T240&amp;")","("&amp;Program!T$3&amp;")"),"")</f>
        <v/>
      </c>
      <c r="U239" s="29" t="str">
        <f>IF(U237&lt;&gt;"",IF(Program!U240&lt;&gt;"","("&amp;Program!U240&amp;")","("&amp;Program!U$3&amp;")"),"")</f>
        <v/>
      </c>
      <c r="V239" s="29" t="str">
        <f>IF(V237&lt;&gt;"",IF(Program!V240&lt;&gt;"","("&amp;Program!V240&amp;")","("&amp;Program!V$3&amp;")"),"")</f>
        <v/>
      </c>
      <c r="W239" s="29" t="str">
        <f>IF(W237&lt;&gt;"",IF(Program!W240&lt;&gt;"","("&amp;Program!W240&amp;")","("&amp;Program!W$3&amp;")"),"")</f>
        <v/>
      </c>
      <c r="X239" s="29" t="str">
        <f>IF(X237&lt;&gt;"",IF(Program!X240&lt;&gt;"","("&amp;Program!X240&amp;")","("&amp;Program!X$3&amp;")"),"")</f>
        <v/>
      </c>
      <c r="Y239" s="29" t="str">
        <f>IF(Y237&lt;&gt;"",IF(Program!Y240&lt;&gt;"","("&amp;Program!Y240&amp;")","("&amp;Program!Y$3&amp;")"),"")</f>
        <v/>
      </c>
      <c r="Z239" s="29" t="str">
        <f>IF(Z237&lt;&gt;"",IF(Program!Z240&lt;&gt;"","("&amp;Program!Z240&amp;")","("&amp;Program!Z$3&amp;")"),"")</f>
        <v/>
      </c>
      <c r="AA239" s="29" t="str">
        <f>IF(AA237&lt;&gt;"",IF(Program!AA240&lt;&gt;"","("&amp;Program!AA240&amp;")","("&amp;Program!AA$3&amp;")"),"")</f>
        <v/>
      </c>
      <c r="AB239" s="29" t="str">
        <f>IF(AB237&lt;&gt;"",IF(Program!AB240&lt;&gt;"","("&amp;Program!AB240&amp;")","("&amp;Program!AB$3&amp;")"),"")</f>
        <v/>
      </c>
      <c r="AC239" s="29" t="str">
        <f>IF(AC237&lt;&gt;"",IF(Program!AC240&lt;&gt;"","("&amp;Program!AC240&amp;")","("&amp;Program!AC$3&amp;")"),"")</f>
        <v/>
      </c>
      <c r="AD239" s="29" t="str">
        <f>IF(AD237&lt;&gt;"",IF(Program!AD240&lt;&gt;"","("&amp;Program!AD240&amp;")","("&amp;Program!AD$3&amp;")"),"")</f>
        <v/>
      </c>
      <c r="AE239" s="29" t="str">
        <f>IF(AE237&lt;&gt;"",IF(Program!AE240&lt;&gt;"","("&amp;Program!AE240&amp;")","("&amp;Program!AE$3&amp;")"),"")</f>
        <v/>
      </c>
      <c r="AF239" s="29" t="str">
        <f>IF(AF237&lt;&gt;"",IF(Program!AF240&lt;&gt;"","("&amp;Program!AF240&amp;")","("&amp;Program!AF$3&amp;")"),"")</f>
        <v/>
      </c>
      <c r="AG239" s="29" t="str">
        <f>IF(AG237&lt;&gt;"",IF(Program!AG240&lt;&gt;"","("&amp;Program!AG240&amp;")","("&amp;Program!AG$3&amp;")"),"")</f>
        <v/>
      </c>
      <c r="AH239" s="29" t="str">
        <f>IF(AH237&lt;&gt;"",IF(Program!AH240&lt;&gt;"","("&amp;Program!AH240&amp;")","("&amp;Program!AH$3&amp;")"),"")</f>
        <v/>
      </c>
      <c r="AI239" s="29" t="str">
        <f>IF(AI237&lt;&gt;"",IF(Program!AI240&lt;&gt;"","("&amp;Program!AI240&amp;")","("&amp;Program!AI$3&amp;")"),"")</f>
        <v/>
      </c>
      <c r="AJ239" s="29" t="str">
        <f>IF(AJ237&lt;&gt;"",IF(Program!AJ240&lt;&gt;"","("&amp;Program!AJ240&amp;")","("&amp;Program!AJ$3&amp;")"),"")</f>
        <v/>
      </c>
      <c r="AK239" s="29" t="str">
        <f>IF(AK237&lt;&gt;"",IF(Program!AK240&lt;&gt;"","("&amp;Program!AK240&amp;")","("&amp;Program!AK$3&amp;")"),"")</f>
        <v/>
      </c>
      <c r="AL239" s="29" t="str">
        <f>IF(AL237&lt;&gt;"",IF(Program!AL240&lt;&gt;"","("&amp;Program!AL240&amp;")","("&amp;Program!AL$3&amp;")"),"")</f>
        <v/>
      </c>
      <c r="AM239" s="29" t="str">
        <f>IF(AM237&lt;&gt;"",IF(Program!AM240&lt;&gt;"","("&amp;Program!AM240&amp;")","("&amp;Program!AM$3&amp;")"),"")</f>
        <v/>
      </c>
      <c r="AN239" s="29" t="str">
        <f>IF(AN237&lt;&gt;"",IF(Program!AN240&lt;&gt;"","("&amp;Program!AN240&amp;")","("&amp;Program!AN$3&amp;")"),"")</f>
        <v/>
      </c>
      <c r="AO239" s="29" t="str">
        <f>IF(AO237&lt;&gt;"",IF(Program!AO240&lt;&gt;"","("&amp;Program!AO240&amp;")","("&amp;Program!AO$3&amp;")"),"")</f>
        <v/>
      </c>
      <c r="AP239" s="29" t="str">
        <f>IF(AP237&lt;&gt;"",IF(Program!AP240&lt;&gt;"","("&amp;Program!AP240&amp;")","("&amp;Program!AP$3&amp;")"),"")</f>
        <v/>
      </c>
      <c r="AQ239" s="29" t="str">
        <f>IF(AQ237&lt;&gt;"",IF(Program!AQ240&lt;&gt;"","("&amp;Program!AQ240&amp;")","("&amp;Program!AQ$3&amp;")"),"")</f>
        <v/>
      </c>
      <c r="AR239" s="29" t="str">
        <f>IF(AR237&lt;&gt;"",IF(Program!AR240&lt;&gt;"","("&amp;Program!AR240&amp;")","("&amp;Program!AR$3&amp;")"),"")</f>
        <v/>
      </c>
      <c r="AS239" s="29" t="str">
        <f>IF(AS237&lt;&gt;"",IF(Program!AS240&lt;&gt;"","("&amp;Program!AS240&amp;")","("&amp;Program!AS$3&amp;")"),"")</f>
        <v/>
      </c>
      <c r="AT239" s="29" t="str">
        <f>IF(AT237&lt;&gt;"",IF(Program!AT240&lt;&gt;"","("&amp;Program!AT240&amp;")","("&amp;Program!AT$3&amp;")"),"")</f>
        <v/>
      </c>
      <c r="AU239" s="29" t="str">
        <f>IF(AU237&lt;&gt;"",IF(Program!AU240&lt;&gt;"","("&amp;Program!AU240&amp;")","("&amp;Program!AU$3&amp;")"),"")</f>
        <v/>
      </c>
      <c r="AV239" s="29" t="str">
        <f>IF(AV237&lt;&gt;"",IF(Program!AV240&lt;&gt;"","("&amp;Program!AV240&amp;")","("&amp;Program!AV$3&amp;")"),"")</f>
        <v/>
      </c>
      <c r="AW239" s="29" t="str">
        <f>IF(AW237&lt;&gt;"",IF(Program!AW240&lt;&gt;"","("&amp;Program!AW240&amp;")","("&amp;Program!AW$3&amp;")"),"")</f>
        <v/>
      </c>
      <c r="AX239" s="29" t="str">
        <f>IF(AX237&lt;&gt;"",IF(Program!AX240&lt;&gt;"","("&amp;Program!AX240&amp;")","("&amp;Program!AX$3&amp;")"),"")</f>
        <v/>
      </c>
      <c r="AY239" s="29" t="str">
        <f>IF(AY237&lt;&gt;"",IF(Program!AY240&lt;&gt;"","("&amp;Program!AY240&amp;")","("&amp;Program!AY$3&amp;")"),"")</f>
        <v/>
      </c>
      <c r="AZ239" s="29" t="str">
        <f>IF(AZ237&lt;&gt;"",IF(Program!AZ240&lt;&gt;"","("&amp;Program!AZ240&amp;")","("&amp;Program!AZ$3&amp;")"),"")</f>
        <v/>
      </c>
      <c r="BA239" s="29" t="str">
        <f>IF(BA237&lt;&gt;"",IF(Program!BA240&lt;&gt;"","("&amp;Program!BA240&amp;")","("&amp;Program!BA$3&amp;")"),"")</f>
        <v/>
      </c>
      <c r="BB239" s="29" t="str">
        <f>IF(BB237&lt;&gt;"",IF(Program!BB240&lt;&gt;"","("&amp;Program!BB240&amp;")","("&amp;Program!BB$3&amp;")"),"")</f>
        <v/>
      </c>
      <c r="BC239" s="29" t="str">
        <f>IF(BC237&lt;&gt;"",IF(Program!BC240&lt;&gt;"","("&amp;Program!BC240&amp;")","("&amp;Program!BC$3&amp;")"),"")</f>
        <v/>
      </c>
      <c r="BD239" s="29" t="str">
        <f>IF(BD237&lt;&gt;"",IF(Program!BD240&lt;&gt;"","("&amp;Program!BD240&amp;")","("&amp;Program!BD$3&amp;")"),"")</f>
        <v/>
      </c>
      <c r="BE239" s="29" t="str">
        <f>IF(BE237&lt;&gt;"",IF(Program!BE240&lt;&gt;"","("&amp;Program!BE240&amp;")","("&amp;Program!BE$3&amp;")"),"")</f>
        <v/>
      </c>
      <c r="BF239" t="str">
        <f t="shared" ref="BF239" si="359">CONCATENATE(D239,E239,F239,G239,H239,I239,J239,K239,L239,M239,N239,O239,P239,Q239,R239,S239,T239,U239,V239,W239,X239,Y239,Z239,AA239,AB239,AC239,AD239,AE239,AF239,AG239,AH239,AI239,AJ239,AK239,AL239,AM239,AN239,AO239,AP239,AQ239,)</f>
        <v/>
      </c>
      <c r="BG239" t="str">
        <f t="shared" ref="BG239" si="360">CONCATENATE(AR239,AS239,AT239,AU239,AV239,AW239,AX239,AY239,AZ239,BA239,BB239,BC239,BD239,BE239,)</f>
        <v/>
      </c>
    </row>
    <row r="240" spans="1:59">
      <c r="A240" s="394"/>
      <c r="B240" s="5">
        <v>0.66666666666666696</v>
      </c>
      <c r="C240" s="6" t="str">
        <f t="shared" si="343"/>
        <v/>
      </c>
      <c r="D240" s="9" t="str">
        <f>IF(IFERROR(SEARCH(Kişisel!$A$1,Program!D242),FALSE),D$2&amp;"-"&amp;Program!D241&amp;"/ ","")</f>
        <v/>
      </c>
      <c r="E240" s="9" t="str">
        <f>IF(IFERROR(SEARCH(Kişisel!$A$1,Program!E242),FALSE),E$2&amp;"-"&amp;Program!E241&amp;"/ ","")</f>
        <v/>
      </c>
      <c r="F240" s="9" t="str">
        <f>IF(IFERROR(SEARCH(Kişisel!$A$1,Program!F242),FALSE),F$2&amp;"-"&amp;Program!F241&amp;"/ ","")</f>
        <v/>
      </c>
      <c r="G240" s="9" t="str">
        <f>IF(IFERROR(SEARCH(Kişisel!$A$1,Program!G242),FALSE),G$2&amp;"-"&amp;Program!G241&amp;"/ ","")</f>
        <v/>
      </c>
      <c r="H240" s="9" t="str">
        <f>IF(IFERROR(SEARCH(Kişisel!$A$1,Program!H242),FALSE),H$2&amp;"-"&amp;Program!H241&amp;"/ ","")</f>
        <v/>
      </c>
      <c r="I240" s="9" t="str">
        <f>IF(IFERROR(SEARCH(Kişisel!$A$1,Program!I242),FALSE),I$2&amp;"-"&amp;Program!I241&amp;"/ ","")</f>
        <v/>
      </c>
      <c r="J240" s="9" t="str">
        <f>IF(IFERROR(SEARCH(Kişisel!$A$1,Program!J242),FALSE),J$2&amp;"-"&amp;Program!J241&amp;"/ ","")</f>
        <v/>
      </c>
      <c r="K240" s="9" t="str">
        <f>IF(IFERROR(SEARCH(Kişisel!$A$1,Program!K242),FALSE),K$2&amp;"-"&amp;Program!K241&amp;"/ ","")</f>
        <v/>
      </c>
      <c r="L240" s="9" t="str">
        <f>IF(IFERROR(SEARCH(Kişisel!$A$1,Program!L242),FALSE),L$2&amp;"-"&amp;Program!L241&amp;"/ ","")</f>
        <v/>
      </c>
      <c r="M240" s="9" t="str">
        <f>IF(IFERROR(SEARCH(Kişisel!$A$1,Program!M242),FALSE),M$2&amp;"-"&amp;Program!M241&amp;"/ ","")</f>
        <v/>
      </c>
      <c r="N240" s="9" t="str">
        <f>IF(IFERROR(SEARCH(Kişisel!$A$1,Program!N242),FALSE),N$2&amp;"-"&amp;Program!N241&amp;"/ ","")</f>
        <v/>
      </c>
      <c r="O240" s="9" t="str">
        <f>IF(IFERROR(SEARCH(Kişisel!$A$1,Program!O242),FALSE),O$2&amp;"-"&amp;Program!O241&amp;"/ ","")</f>
        <v/>
      </c>
      <c r="P240" s="9" t="str">
        <f>IF(IFERROR(SEARCH(Kişisel!$A$1,Program!P242),FALSE),P$2&amp;"-"&amp;Program!P241&amp;"/ ","")</f>
        <v/>
      </c>
      <c r="Q240" s="9" t="str">
        <f>IF(IFERROR(SEARCH(Kişisel!$A$1,Program!Q242),FALSE),Q$2&amp;"-"&amp;Program!Q241&amp;"/ ","")</f>
        <v/>
      </c>
      <c r="R240" s="9" t="str">
        <f>IF(IFERROR(SEARCH(Kişisel!$A$1,Program!R242),FALSE),R$2&amp;"-"&amp;Program!R241&amp;"/ ","")</f>
        <v/>
      </c>
      <c r="S240" s="9" t="str">
        <f>IF(IFERROR(SEARCH(Kişisel!$A$1,Program!S242),FALSE),S$2&amp;"-"&amp;Program!S241&amp;"/ ","")</f>
        <v/>
      </c>
      <c r="T240" s="9" t="str">
        <f>IF(IFERROR(SEARCH(Kişisel!$A$1,Program!T242),FALSE),T$2&amp;"-"&amp;Program!T241&amp;"/ ","")</f>
        <v/>
      </c>
      <c r="U240" s="9" t="str">
        <f>IF(IFERROR(SEARCH(Kişisel!$A$1,Program!U242),FALSE),U$2&amp;"-"&amp;Program!U241&amp;"/ ","")</f>
        <v/>
      </c>
      <c r="V240" s="9" t="str">
        <f>IF(IFERROR(SEARCH(Kişisel!$A$1,Program!V242),FALSE),V$2&amp;"-"&amp;Program!V241&amp;"/ ","")</f>
        <v/>
      </c>
      <c r="W240" s="9" t="str">
        <f>IF(IFERROR(SEARCH(Kişisel!$A$1,Program!W242),FALSE),W$2&amp;"-"&amp;Program!W241&amp;"/ ","")</f>
        <v/>
      </c>
      <c r="X240" s="9" t="str">
        <f>IF(IFERROR(SEARCH(Kişisel!$A$1,Program!X242),FALSE),X$2&amp;"-"&amp;Program!X241&amp;"/ ","")</f>
        <v/>
      </c>
      <c r="Y240" s="9" t="str">
        <f>IF(IFERROR(SEARCH(Kişisel!$A$1,Program!Y242),FALSE),Y$2&amp;"-"&amp;Program!Y241&amp;"/ ","")</f>
        <v/>
      </c>
      <c r="Z240" s="9" t="str">
        <f>IF(IFERROR(SEARCH(Kişisel!$A$1,Program!Z242),FALSE),Z$2&amp;"-"&amp;Program!Z241&amp;"/ ","")</f>
        <v/>
      </c>
      <c r="AA240" s="9" t="str">
        <f>IF(IFERROR(SEARCH(Kişisel!$A$1,Program!AA242),FALSE),AA$2&amp;"-"&amp;Program!AA241&amp;"/ ","")</f>
        <v/>
      </c>
      <c r="AB240" s="9" t="str">
        <f>IF(IFERROR(SEARCH(Kişisel!$A$1,Program!AB242),FALSE),AB$2&amp;"-"&amp;Program!AB241&amp;"/ ","")</f>
        <v/>
      </c>
      <c r="AC240" s="9" t="str">
        <f>IF(IFERROR(SEARCH(Kişisel!$A$1,Program!AC242),FALSE),AC$2&amp;"-"&amp;Program!AC241&amp;"/ ","")</f>
        <v/>
      </c>
      <c r="AD240" s="9" t="str">
        <f>IF(IFERROR(SEARCH(Kişisel!$A$1,Program!AD242),FALSE),AD$2&amp;"-"&amp;Program!AD241&amp;"/ ","")</f>
        <v/>
      </c>
      <c r="AE240" s="9" t="str">
        <f>IF(IFERROR(SEARCH(Kişisel!$A$1,Program!AE242),FALSE),AE$2&amp;"-"&amp;Program!AE241&amp;"/ ","")</f>
        <v/>
      </c>
      <c r="AF240" s="9" t="str">
        <f>IF(IFERROR(SEARCH(Kişisel!$A$1,Program!AF242),FALSE),AF$2&amp;"-"&amp;Program!AF241&amp;"/ ","")</f>
        <v/>
      </c>
      <c r="AG240" s="9" t="str">
        <f>IF(IFERROR(SEARCH(Kişisel!$A$1,Program!AG242),FALSE),AG$2&amp;"-"&amp;Program!AG241&amp;"/ ","")</f>
        <v/>
      </c>
      <c r="AH240" s="9" t="str">
        <f>IF(IFERROR(SEARCH(Kişisel!$A$1,Program!AH242),FALSE),AH$2&amp;"-"&amp;Program!AH241&amp;"/ ","")</f>
        <v/>
      </c>
      <c r="AI240" s="9" t="str">
        <f>IF(IFERROR(SEARCH(Kişisel!$A$1,Program!AI242),FALSE),AI$2&amp;"-"&amp;Program!AI241&amp;"/ ","")</f>
        <v/>
      </c>
      <c r="AJ240" s="9" t="str">
        <f>IF(IFERROR(SEARCH(Kişisel!$A$1,Program!AJ242),FALSE),AJ$2&amp;"-"&amp;Program!AJ241&amp;"/ ","")</f>
        <v/>
      </c>
      <c r="AK240" s="9" t="str">
        <f>IF(IFERROR(SEARCH(Kişisel!$A$1,Program!AK242),FALSE),AK$2&amp;"-"&amp;Program!AK241&amp;"/ ","")</f>
        <v/>
      </c>
      <c r="AL240" s="9" t="str">
        <f>IF(IFERROR(SEARCH(Kişisel!$A$1,Program!AL242),FALSE),AL$2&amp;"-"&amp;Program!AL241&amp;"/ ","")</f>
        <v/>
      </c>
      <c r="AM240" s="9" t="str">
        <f>IF(IFERROR(SEARCH(Kişisel!$A$1,Program!AM242),FALSE),AM$2&amp;"-"&amp;Program!AM241&amp;"/ ","")</f>
        <v/>
      </c>
      <c r="AN240" s="9" t="str">
        <f>IF(IFERROR(SEARCH(Kişisel!$A$1,Program!AN242),FALSE),AN$2&amp;"-"&amp;Program!AN241&amp;"/ ","")</f>
        <v/>
      </c>
      <c r="AO240" s="9" t="str">
        <f>IF(IFERROR(SEARCH(Kişisel!$A$1,Program!AO242),FALSE),AO$2&amp;"-"&amp;Program!AO241&amp;"/ ","")</f>
        <v/>
      </c>
      <c r="AP240" s="9" t="str">
        <f>IF(IFERROR(SEARCH(Kişisel!$A$1,Program!AP242),FALSE),AP$2&amp;"-"&amp;Program!AP241&amp;"/ ","")</f>
        <v/>
      </c>
      <c r="AQ240" s="9" t="str">
        <f>IF(IFERROR(SEARCH(Kişisel!$A$1,Program!AQ242),FALSE),AQ$2&amp;"-"&amp;Program!AQ241&amp;"/ ","")</f>
        <v/>
      </c>
      <c r="AR240" s="9" t="str">
        <f>IF(IFERROR(SEARCH(Kişisel!$A$1,Program!AR242),FALSE),AR$2&amp;"-"&amp;Program!AR241&amp;"/ ","")</f>
        <v/>
      </c>
      <c r="AS240" s="9" t="str">
        <f>IF(IFERROR(SEARCH(Kişisel!$A$1,Program!AS242),FALSE),AS$2&amp;"-"&amp;Program!AS241&amp;"/ ","")</f>
        <v/>
      </c>
      <c r="AT240" s="9" t="str">
        <f>IF(IFERROR(SEARCH(Kişisel!$A$1,Program!AT242),FALSE),AT$2&amp;"-"&amp;Program!AT241&amp;"/ ","")</f>
        <v/>
      </c>
      <c r="AU240" s="9" t="str">
        <f>IF(IFERROR(SEARCH(Kişisel!$A$1,Program!AU242),FALSE),AU$2&amp;"-"&amp;Program!AU241&amp;"/ ","")</f>
        <v/>
      </c>
      <c r="AV240" s="9" t="str">
        <f>IF(IFERROR(SEARCH(Kişisel!$A$1,Program!AV242),FALSE),AV$2&amp;"-"&amp;Program!AV241&amp;"/ ","")</f>
        <v/>
      </c>
      <c r="AW240" s="9" t="str">
        <f>IF(IFERROR(SEARCH(Kişisel!$A$1,Program!AW242),FALSE),AW$2&amp;"-"&amp;Program!AW241&amp;"/ ","")</f>
        <v/>
      </c>
      <c r="AX240" s="9" t="str">
        <f>IF(IFERROR(SEARCH(Kişisel!$A$1,Program!AX242),FALSE),AX$2&amp;"-"&amp;Program!AX241&amp;"/ ","")</f>
        <v/>
      </c>
      <c r="AY240" s="9" t="str">
        <f>IF(IFERROR(SEARCH(Kişisel!$A$1,Program!AY242),FALSE),AY$2&amp;"-"&amp;Program!AY241&amp;"/ ","")</f>
        <v/>
      </c>
      <c r="AZ240" s="9" t="str">
        <f>IF(IFERROR(SEARCH(Kişisel!$A$1,Program!AZ242),FALSE),AZ$2&amp;"-"&amp;Program!AZ241&amp;"/ ","")</f>
        <v/>
      </c>
      <c r="BA240" s="9" t="str">
        <f>IF(IFERROR(SEARCH(Kişisel!$A$1,Program!BA242),FALSE),BA$2&amp;"-"&amp;Program!BA241&amp;"/ ","")</f>
        <v/>
      </c>
      <c r="BB240" s="9" t="str">
        <f>IF(IFERROR(SEARCH(Kişisel!$A$1,Program!BB242),FALSE),BB$2&amp;"-"&amp;Program!BB241&amp;"/ ","")</f>
        <v/>
      </c>
      <c r="BC240" s="9" t="str">
        <f>IF(IFERROR(SEARCH(Kişisel!$A$1,Program!BC242),FALSE),BC$2&amp;"-"&amp;Program!BC241&amp;"/ ","")</f>
        <v/>
      </c>
      <c r="BD240" s="9" t="str">
        <f>IF(IFERROR(SEARCH(Kişisel!$A$1,Program!BD242),FALSE),BD$2&amp;"-"&amp;Program!BD241&amp;"/ ","")</f>
        <v/>
      </c>
      <c r="BE240" s="9" t="str">
        <f>IF(IFERROR(SEARCH(Kişisel!$A$1,Program!BE242),FALSE),BE$2&amp;"-"&amp;Program!BE241&amp;"/ ","")</f>
        <v/>
      </c>
      <c r="BG240" t="str">
        <f t="shared" ref="BG240:BG241" si="361">CONCATENATE(AR240,AR242,AS240,AS242,AT240,AT242,AU240,AU242,AV240,AV242,AW240,AW242,AX240,AX242,AY240,AY242,AZ240,AZ242,BA240,BA242,BB240,BB242,BC240,BC242,BD240,BD242,BE240,BE242)</f>
        <v/>
      </c>
    </row>
    <row r="241" spans="1:59">
      <c r="A241" s="394"/>
      <c r="B241" s="5"/>
      <c r="C241" s="6" t="str">
        <f t="shared" ref="C241" si="362">CONCATENATE(D241,E241,F241,G241,H241,I241,J241,K241,L241,M241,N241,O241,P241,Q241,R241,S241,T241,U241,V241,W241,X241,Y241,Z241,AA241,AB241,AC241,AD241,AE241,AF241,AG241,AH241,AI241,AJ241,AK241,AL241,AM241,AN241,AO241,AP241,AQ241,)</f>
        <v/>
      </c>
      <c r="D241" t="str">
        <f>IF(AND(Program!D241&lt;&gt;"",OR(Kişisel!$C$1=Program!D243,AND(Program!D243="",Program!D$3=Kişisel!$C$1))),CONCATENATE(D$2,"-",Program!D241," "),"")</f>
        <v/>
      </c>
      <c r="E241" t="str">
        <f>IF(AND(Program!E241&lt;&gt;"",OR(Kişisel!$C$1=Program!E243,AND(Program!E243="",Program!E$3=Kişisel!$C$1))),CONCATENATE(E$2,"-",Program!E241," "),"")</f>
        <v/>
      </c>
      <c r="F241" t="str">
        <f>IF(AND(Program!F241&lt;&gt;"",OR(Kişisel!$C$1=Program!F243,AND(Program!F243="",Program!F$3=Kişisel!$C$1))),CONCATENATE(F$2,"-",Program!F241," "),"")</f>
        <v/>
      </c>
      <c r="G241" t="str">
        <f>IF(AND(Program!G241&lt;&gt;"",OR(Kişisel!$C$1=Program!G243,AND(Program!G243="",Program!G$3=Kişisel!$C$1))),CONCATENATE(G$2,"-",Program!G241," "),"")</f>
        <v/>
      </c>
      <c r="H241" t="str">
        <f>IF(AND(Program!H241&lt;&gt;"",OR(Kişisel!$C$1=Program!H243,AND(Program!H243="",Program!H$3=Kişisel!$C$1))),CONCATENATE(H$2,"-",Program!H241," "),"")</f>
        <v/>
      </c>
      <c r="I241" t="str">
        <f>IF(AND(Program!I241&lt;&gt;"",OR(Kişisel!$C$1=Program!I243,AND(Program!I243="",Program!I$3=Kişisel!$C$1))),CONCATENATE(I$2,"-",Program!I241," "),"")</f>
        <v/>
      </c>
      <c r="J241" t="str">
        <f>IF(AND(Program!J241&lt;&gt;"",OR(Kişisel!$C$1=Program!J243,AND(Program!J243="",Program!J$3=Kişisel!$C$1))),CONCATENATE(J$2,"-",Program!J241," "),"")</f>
        <v/>
      </c>
      <c r="K241" t="str">
        <f>IF(AND(Program!K241&lt;&gt;"",OR(Kişisel!$C$1=Program!K243,AND(Program!K243="",Program!K$3=Kişisel!$C$1))),CONCATENATE(K$2,"-",Program!K241," "),"")</f>
        <v/>
      </c>
      <c r="L241" t="str">
        <f>IF(AND(Program!L241&lt;&gt;"",OR(Kişisel!$C$1=Program!L243,AND(Program!L243="",Program!L$3=Kişisel!$C$1))),CONCATENATE(L$2,"-",Program!L241," "),"")</f>
        <v/>
      </c>
      <c r="M241" t="str">
        <f>IF(AND(Program!M241&lt;&gt;"",OR(Kişisel!$C$1=Program!M243,AND(Program!M243="",Program!M$3=Kişisel!$C$1))),CONCATENATE(M$2,"-",Program!M241," "),"")</f>
        <v/>
      </c>
      <c r="N241" t="str">
        <f>IF(AND(Program!N241&lt;&gt;"",OR(Kişisel!$C$1=Program!N243,AND(Program!N243="",Program!N$3=Kişisel!$C$1))),CONCATENATE(N$2,"-",Program!N241," "),"")</f>
        <v/>
      </c>
      <c r="O241" t="str">
        <f>IF(AND(Program!O241&lt;&gt;"",OR(Kişisel!$C$1=Program!O243,AND(Program!O243="",Program!O$3=Kişisel!$C$1))),CONCATENATE(O$2,"-",Program!O241," "),"")</f>
        <v/>
      </c>
      <c r="P241" t="str">
        <f>IF(AND(Program!P241&lt;&gt;"",OR(Kişisel!$C$1=Program!P243,AND(Program!P243="",Program!P$3=Kişisel!$C$1))),CONCATENATE(P$2,"-",Program!P241," "),"")</f>
        <v/>
      </c>
      <c r="Q241" t="str">
        <f>IF(AND(Program!Q241&lt;&gt;"",OR(Kişisel!$C$1=Program!Q243,AND(Program!Q243="",Program!Q$3=Kişisel!$C$1))),CONCATENATE(Q$2,"-",Program!Q241," "),"")</f>
        <v/>
      </c>
      <c r="R241" t="str">
        <f>IF(AND(Program!R241&lt;&gt;"",OR(Kişisel!$C$1=Program!R243,AND(Program!R243="",Program!R$3=Kişisel!$C$1))),CONCATENATE(R$2,"-",Program!R241," "),"")</f>
        <v/>
      </c>
      <c r="S241" t="str">
        <f>IF(AND(Program!S241&lt;&gt;"",OR(Kişisel!$C$1=Program!S243,AND(Program!S243="",Program!S$3=Kişisel!$C$1))),CONCATENATE(S$2,"-",Program!S241," "),"")</f>
        <v/>
      </c>
      <c r="T241" t="str">
        <f>IF(AND(Program!T241&lt;&gt;"",OR(Kişisel!$C$1=Program!T243,AND(Program!T243="",Program!T$3=Kişisel!$C$1))),CONCATENATE(T$2,"-",Program!T241," "),"")</f>
        <v/>
      </c>
      <c r="U241" t="str">
        <f>IF(AND(Program!U241&lt;&gt;"",OR(Kişisel!$C$1=Program!U243,AND(Program!U243="",Program!U$3=Kişisel!$C$1))),CONCATENATE(U$2,"-",Program!U241," "),"")</f>
        <v/>
      </c>
      <c r="V241" t="str">
        <f>IF(AND(Program!V241&lt;&gt;"",OR(Kişisel!$C$1=Program!V243,AND(Program!V243="",Program!V$3=Kişisel!$C$1))),CONCATENATE(V$2,"-",Program!V241," "),"")</f>
        <v/>
      </c>
      <c r="W241" t="str">
        <f>IF(AND(Program!W241&lt;&gt;"",OR(Kişisel!$C$1=Program!W243,AND(Program!W243="",Program!W$3=Kişisel!$C$1))),CONCATENATE(W$2,"-",Program!W241," "),"")</f>
        <v/>
      </c>
      <c r="X241" t="str">
        <f>IF(AND(Program!X241&lt;&gt;"",OR(Kişisel!$C$1=Program!X243,AND(Program!X243="",Program!X$3=Kişisel!$C$1))),CONCATENATE(X$2,"-",Program!X241," "),"")</f>
        <v/>
      </c>
      <c r="Y241" t="str">
        <f>IF(AND(Program!Y241&lt;&gt;"",OR(Kişisel!$C$1=Program!Y243,AND(Program!Y243="",Program!Y$3=Kişisel!$C$1))),CONCATENATE(Y$2,"-",Program!Y241," "),"")</f>
        <v/>
      </c>
      <c r="Z241" t="str">
        <f>IF(AND(Program!Z241&lt;&gt;"",OR(Kişisel!$C$1=Program!Z243,AND(Program!Z243="",Program!Z$3=Kişisel!$C$1))),CONCATENATE(Z$2,"-",Program!Z241," "),"")</f>
        <v/>
      </c>
      <c r="AA241" t="str">
        <f>IF(AND(Program!AA241&lt;&gt;"",OR(Kişisel!$C$1=Program!AA243,AND(Program!AA243="",Program!AA$3=Kişisel!$C$1))),CONCATENATE(AA$2,"-",Program!AA241," "),"")</f>
        <v/>
      </c>
      <c r="AB241" t="str">
        <f>IF(AND(Program!AB241&lt;&gt;"",OR(Kişisel!$C$1=Program!AB243,AND(Program!AB243="",Program!AB$3=Kişisel!$C$1))),CONCATENATE(AB$2,"-",Program!AB241," "),"")</f>
        <v/>
      </c>
      <c r="AC241" t="str">
        <f>IF(AND(Program!AC241&lt;&gt;"",OR(Kişisel!$C$1=Program!AC243,AND(Program!AC243="",Program!AC$3=Kişisel!$C$1))),CONCATENATE(AC$2,"-",Program!AC241," "),"")</f>
        <v/>
      </c>
      <c r="AD241" t="str">
        <f>IF(AND(Program!AD241&lt;&gt;"",OR(Kişisel!$C$1=Program!AD243,AND(Program!AD243="",Program!AD$3=Kişisel!$C$1))),CONCATENATE(AD$2,"-",Program!AD241," "),"")</f>
        <v/>
      </c>
      <c r="AE241" t="str">
        <f>IF(AND(Program!AE241&lt;&gt;"",OR(Kişisel!$C$1=Program!AE243,AND(Program!AE243="",Program!AE$3=Kişisel!$C$1))),CONCATENATE(AE$2,"-",Program!AE241," "),"")</f>
        <v/>
      </c>
      <c r="AF241" t="str">
        <f>IF(AND(Program!AF241&lt;&gt;"",OR(Kişisel!$C$1=Program!AF243,AND(Program!AF243="",Program!AF$3=Kişisel!$C$1))),CONCATENATE(AF$2,"-",Program!AF241," "),"")</f>
        <v/>
      </c>
      <c r="AG241" t="str">
        <f>IF(AND(Program!AG241&lt;&gt;"",OR(Kişisel!$C$1=Program!AG243,AND(Program!AG243="",Program!AG$3=Kişisel!$C$1))),CONCATENATE(AG$2,"-",Program!AG241," "),"")</f>
        <v/>
      </c>
      <c r="AH241" t="str">
        <f>IF(AND(Program!AH241&lt;&gt;"",OR(Kişisel!$C$1=Program!AH243,AND(Program!AH243="",Program!AH$3=Kişisel!$C$1))),CONCATENATE(AH$2,"-",Program!AH241," "),"")</f>
        <v/>
      </c>
      <c r="AI241" t="str">
        <f>IF(AND(Program!AI241&lt;&gt;"",OR(Kişisel!$C$1=Program!AI243,AND(Program!AI243="",Program!AI$3=Kişisel!$C$1))),CONCATENATE(AI$2,"-",Program!AI241," "),"")</f>
        <v/>
      </c>
      <c r="AJ241" t="str">
        <f>IF(AND(Program!AJ241&lt;&gt;"",OR(Kişisel!$C$1=Program!AJ243,AND(Program!AJ243="",Program!AJ$3=Kişisel!$C$1))),CONCATENATE(AJ$2,"-",Program!AJ241," "),"")</f>
        <v/>
      </c>
      <c r="AK241" t="str">
        <f>IF(AND(Program!AK241&lt;&gt;"",OR(Kişisel!$C$1=Program!AK243,AND(Program!AK243="",Program!AK$3=Kişisel!$C$1))),CONCATENATE(AK$2,"-",Program!AK241," "),"")</f>
        <v/>
      </c>
      <c r="AL241" t="str">
        <f>IF(AND(Program!AL241&lt;&gt;"",OR(Kişisel!$C$1=Program!AL243,AND(Program!AL243="",Program!AL$3=Kişisel!$C$1))),CONCATENATE(AL$2,"-",Program!AL241," "),"")</f>
        <v/>
      </c>
      <c r="AM241" t="str">
        <f>IF(AND(Program!AM241&lt;&gt;"",OR(Kişisel!$C$1=Program!AM243,AND(Program!AM243="",Program!AM$3=Kişisel!$C$1))),CONCATENATE(AM$2,"-",Program!AM241," "),"")</f>
        <v/>
      </c>
      <c r="AN241" t="str">
        <f>IF(AND(Program!AN241&lt;&gt;"",OR(Kişisel!$C$1=Program!AN243,AND(Program!AN243="",Program!AN$3=Kişisel!$C$1))),CONCATENATE(AN$2,"-",Program!AN241," "),"")</f>
        <v/>
      </c>
      <c r="AO241" t="str">
        <f>IF(AND(Program!AO241&lt;&gt;"",OR(Kişisel!$C$1=Program!AO243,AND(Program!AO243="",Program!AO$3=Kişisel!$C$1))),CONCATENATE(AO$2,"-",Program!AO241," "),"")</f>
        <v/>
      </c>
      <c r="AP241" t="str">
        <f>IF(AND(Program!AP241&lt;&gt;"",OR(Kişisel!$C$1=Program!AP243,AND(Program!AP243="",Program!AP$3=Kişisel!$C$1))),CONCATENATE(AP$2,"-",Program!AP241," "),"")</f>
        <v/>
      </c>
      <c r="AQ241" t="str">
        <f>IF(AND(Program!AQ241&lt;&gt;"",OR(Kişisel!$C$1=Program!AQ243,AND(Program!AQ243="",Program!AQ$3=Kişisel!$C$1))),CONCATENATE(AQ$2,"-",Program!AQ241," "),"")</f>
        <v/>
      </c>
      <c r="AR241" t="str">
        <f>IF(AND(Program!AR241&lt;&gt;"",OR(Kişisel!$C$1=Program!AR243,AND(Program!AR243="",Program!AR$3=Kişisel!$C$1))),CONCATENATE(AR$2,"-",Program!AR241," "),"")</f>
        <v/>
      </c>
      <c r="AS241" t="str">
        <f>IF(AND(Program!AS241&lt;&gt;"",OR(Kişisel!$C$1=Program!AS243,AND(Program!AS243="",Program!AS$3=Kişisel!$C$1))),CONCATENATE(AS$2,"-",Program!AS241," "),"")</f>
        <v/>
      </c>
      <c r="AT241" t="str">
        <f>IF(AND(Program!AT241&lt;&gt;"",OR(Kişisel!$C$1=Program!AT243,AND(Program!AT243="",Program!AT$3=Kişisel!$C$1))),CONCATENATE(AT$2,"-",Program!AT241," "),"")</f>
        <v/>
      </c>
      <c r="AU241" t="str">
        <f>IF(AND(Program!AU241&lt;&gt;"",OR(Kişisel!$C$1=Program!AU243,AND(Program!AU243="",Program!AU$3=Kişisel!$C$1))),CONCATENATE(AU$2,"-",Program!AU241," "),"")</f>
        <v/>
      </c>
      <c r="AV241" t="str">
        <f>IF(AND(Program!AV241&lt;&gt;"",OR(Kişisel!$C$1=Program!AV243,AND(Program!AV243="",Program!AV$3=Kişisel!$C$1))),CONCATENATE(AV$2,"-",Program!AV241," "),"")</f>
        <v/>
      </c>
      <c r="AW241" t="str">
        <f>IF(AND(Program!AW241&lt;&gt;"",OR(Kişisel!$C$1=Program!AW243,AND(Program!AW243="",Program!AW$3=Kişisel!$C$1))),CONCATENATE(AW$2,"-",Program!AW241," "),"")</f>
        <v/>
      </c>
      <c r="AX241" t="str">
        <f>IF(AND(Program!AX241&lt;&gt;"",OR(Kişisel!$C$1=Program!AX243,AND(Program!AX243="",Program!AX$3=Kişisel!$C$1))),CONCATENATE(AX$2,"-",Program!AX241," "),"")</f>
        <v/>
      </c>
      <c r="AY241" t="str">
        <f>IF(AND(Program!AY241&lt;&gt;"",OR(Kişisel!$C$1=Program!AY243,AND(Program!AY243="",Program!AY$3=Kişisel!$C$1))),CONCATENATE(AY$2,"-",Program!AY241," "),"")</f>
        <v/>
      </c>
      <c r="AZ241" t="str">
        <f>IF(AND(Program!AZ241&lt;&gt;"",OR(Kişisel!$C$1=Program!AZ243,AND(Program!AZ243="",Program!AZ$3=Kişisel!$C$1))),CONCATENATE(AZ$2,"-",Program!AZ241," "),"")</f>
        <v/>
      </c>
      <c r="BA241" t="str">
        <f>IF(AND(Program!BA241&lt;&gt;"",OR(Kişisel!$C$1=Program!BA243,AND(Program!BA243="",Program!BA$3=Kişisel!$C$1))),CONCATENATE(BA$2,"-",Program!BA241," "),"")</f>
        <v/>
      </c>
      <c r="BB241" t="str">
        <f>IF(AND(Program!BB241&lt;&gt;"",OR(Kişisel!$C$1=Program!BB243,AND(Program!BB243="",Program!BB$3=Kişisel!$C$1))),CONCATENATE(BB$2,"-",Program!BB241," "),"")</f>
        <v/>
      </c>
      <c r="BC241" t="str">
        <f>IF(AND(Program!BC241&lt;&gt;"",OR(Kişisel!$C$1=Program!BC243,AND(Program!BC243="",Program!BC$3=Kişisel!$C$1))),CONCATENATE(BC$2,"-",Program!BC241," "),"")</f>
        <v/>
      </c>
      <c r="BD241" t="str">
        <f>IF(AND(Program!BD241&lt;&gt;"",OR(Kişisel!$C$1=Program!BD243,AND(Program!BD243="",Program!BD$3=Kişisel!$C$1))),CONCATENATE(BD$2,"-",Program!BD241," "),"")</f>
        <v/>
      </c>
      <c r="BE241" t="str">
        <f>IF(AND(Program!BE241&lt;&gt;"",OR(Kişisel!$C$1=Program!BE243,AND(Program!BE243="",Program!BE$3=Kişisel!$C$1))),CONCATENATE(BE$2,"-",Program!BE241," "),"")</f>
        <v/>
      </c>
      <c r="BF241" t="str">
        <f t="shared" ref="BF241" si="363">CONCATENATE(D241,D243,E241,E243,F241,F243,G241,G243,H241,H243,I241,I243,J241,J243,K241,K243,L241,L243,M241,M243,N241,N243,O241,O243,P241,P243,Q241,Q243,R241,R243,S241,S243,T241,T243,U241,U243,V241,V243,W241,W243,X241,X243,Y241,Y243,Z241,Z243,AA241,AA243,AB241,AB243,AC241,AC243,AD241,AD243,AE241,AE243,AF241,AF243,AG241,AG243,AH241,AH243,AI241,AI243,AJ241,AJ243,AK241,AK243,AL241,AL243,AM241,AM243,AN241,AN243,AO241,AO243,AP241,AP243,AQ241,AQ243)</f>
        <v/>
      </c>
      <c r="BG241" t="str">
        <f t="shared" si="361"/>
        <v/>
      </c>
    </row>
    <row r="242" spans="1:59">
      <c r="A242" s="394"/>
      <c r="B242" s="5"/>
      <c r="D242" s="29" t="str">
        <f>IF(D240&lt;&gt;"",IF(Program!D243&lt;&gt;"","("&amp;Program!D243&amp;")","("&amp;Program!D$3&amp;")"),"")</f>
        <v/>
      </c>
      <c r="E242" s="29" t="str">
        <f>IF(E240&lt;&gt;"",IF(Program!E243&lt;&gt;"","("&amp;Program!E243&amp;")","("&amp;Program!E$3&amp;")"),"")</f>
        <v/>
      </c>
      <c r="F242" s="29" t="str">
        <f>IF(F240&lt;&gt;"",IF(Program!F243&lt;&gt;"","("&amp;Program!F243&amp;")","("&amp;Program!F$3&amp;")"),"")</f>
        <v/>
      </c>
      <c r="G242" s="29" t="str">
        <f>IF(G240&lt;&gt;"",IF(Program!G243&lt;&gt;"","("&amp;Program!G243&amp;")","("&amp;Program!G$3&amp;")"),"")</f>
        <v/>
      </c>
      <c r="H242" s="29" t="str">
        <f>IF(H240&lt;&gt;"",IF(Program!H243&lt;&gt;"","("&amp;Program!H243&amp;")","("&amp;Program!H$3&amp;")"),"")</f>
        <v/>
      </c>
      <c r="I242" s="29" t="str">
        <f>IF(I240&lt;&gt;"",IF(Program!I243&lt;&gt;"","("&amp;Program!I243&amp;")","("&amp;Program!I$3&amp;")"),"")</f>
        <v/>
      </c>
      <c r="J242" s="29" t="str">
        <f>IF(J240&lt;&gt;"",IF(Program!J243&lt;&gt;"","("&amp;Program!J243&amp;")","("&amp;Program!J$3&amp;")"),"")</f>
        <v/>
      </c>
      <c r="K242" s="29" t="str">
        <f>IF(K240&lt;&gt;"",IF(Program!K243&lt;&gt;"","("&amp;Program!K243&amp;")","("&amp;Program!K$3&amp;")"),"")</f>
        <v/>
      </c>
      <c r="L242" s="29" t="str">
        <f>IF(L240&lt;&gt;"",IF(Program!L243&lt;&gt;"","("&amp;Program!L243&amp;")","("&amp;Program!L$3&amp;")"),"")</f>
        <v/>
      </c>
      <c r="M242" s="29" t="str">
        <f>IF(M240&lt;&gt;"",IF(Program!M243&lt;&gt;"","("&amp;Program!M243&amp;")","("&amp;Program!M$3&amp;")"),"")</f>
        <v/>
      </c>
      <c r="N242" s="29" t="str">
        <f>IF(N240&lt;&gt;"",IF(Program!N243&lt;&gt;"","("&amp;Program!N243&amp;")","("&amp;Program!N$3&amp;")"),"")</f>
        <v/>
      </c>
      <c r="O242" s="29" t="str">
        <f>IF(O240&lt;&gt;"",IF(Program!O243&lt;&gt;"","("&amp;Program!O243&amp;")","("&amp;Program!O$3&amp;")"),"")</f>
        <v/>
      </c>
      <c r="P242" s="29" t="str">
        <f>IF(P240&lt;&gt;"",IF(Program!P243&lt;&gt;"","("&amp;Program!P243&amp;")","("&amp;Program!P$3&amp;")"),"")</f>
        <v/>
      </c>
      <c r="Q242" s="29" t="str">
        <f>IF(Q240&lt;&gt;"",IF(Program!Q243&lt;&gt;"","("&amp;Program!Q243&amp;")","("&amp;Program!Q$3&amp;")"),"")</f>
        <v/>
      </c>
      <c r="R242" s="29" t="str">
        <f>IF(R240&lt;&gt;"",IF(Program!R243&lt;&gt;"","("&amp;Program!R243&amp;")","("&amp;Program!R$3&amp;")"),"")</f>
        <v/>
      </c>
      <c r="S242" s="29" t="str">
        <f>IF(S240&lt;&gt;"",IF(Program!S243&lt;&gt;"","("&amp;Program!S243&amp;")","("&amp;Program!S$3&amp;")"),"")</f>
        <v/>
      </c>
      <c r="T242" s="29" t="str">
        <f>IF(T240&lt;&gt;"",IF(Program!T243&lt;&gt;"","("&amp;Program!T243&amp;")","("&amp;Program!T$3&amp;")"),"")</f>
        <v/>
      </c>
      <c r="U242" s="29" t="str">
        <f>IF(U240&lt;&gt;"",IF(Program!U243&lt;&gt;"","("&amp;Program!U243&amp;")","("&amp;Program!U$3&amp;")"),"")</f>
        <v/>
      </c>
      <c r="V242" s="29" t="str">
        <f>IF(V240&lt;&gt;"",IF(Program!V243&lt;&gt;"","("&amp;Program!V243&amp;")","("&amp;Program!V$3&amp;")"),"")</f>
        <v/>
      </c>
      <c r="W242" s="29" t="str">
        <f>IF(W240&lt;&gt;"",IF(Program!W243&lt;&gt;"","("&amp;Program!W243&amp;")","("&amp;Program!W$3&amp;")"),"")</f>
        <v/>
      </c>
      <c r="X242" s="29" t="str">
        <f>IF(X240&lt;&gt;"",IF(Program!X243&lt;&gt;"","("&amp;Program!X243&amp;")","("&amp;Program!X$3&amp;")"),"")</f>
        <v/>
      </c>
      <c r="Y242" s="29" t="str">
        <f>IF(Y240&lt;&gt;"",IF(Program!Y243&lt;&gt;"","("&amp;Program!Y243&amp;")","("&amp;Program!Y$3&amp;")"),"")</f>
        <v/>
      </c>
      <c r="Z242" s="29" t="str">
        <f>IF(Z240&lt;&gt;"",IF(Program!Z243&lt;&gt;"","("&amp;Program!Z243&amp;")","("&amp;Program!Z$3&amp;")"),"")</f>
        <v/>
      </c>
      <c r="AA242" s="29" t="str">
        <f>IF(AA240&lt;&gt;"",IF(Program!AA243&lt;&gt;"","("&amp;Program!AA243&amp;")","("&amp;Program!AA$3&amp;")"),"")</f>
        <v/>
      </c>
      <c r="AB242" s="29" t="str">
        <f>IF(AB240&lt;&gt;"",IF(Program!AD243&lt;&gt;"","("&amp;Program!AD243&amp;")","("&amp;Program!AD$3&amp;")"),"")</f>
        <v/>
      </c>
      <c r="AC242" s="29" t="str">
        <f>IF(AC240&lt;&gt;"",IF(Program!AE243&lt;&gt;"","("&amp;Program!AE243&amp;")","("&amp;Program!AE$3&amp;")"),"")</f>
        <v/>
      </c>
      <c r="AD242" s="29" t="str">
        <f>IF(AD240&lt;&gt;"",IF(Program!AH243&lt;&gt;"","("&amp;Program!AH243&amp;")","("&amp;Program!AH$3&amp;")"),"")</f>
        <v/>
      </c>
      <c r="AE242" s="29" t="str">
        <f>IF(AE240&lt;&gt;"",IF(Program!AI243&lt;&gt;"","("&amp;Program!AI243&amp;")","("&amp;Program!AI$3&amp;")"),"")</f>
        <v/>
      </c>
      <c r="AF242" s="29" t="str">
        <f>IF(AF240&lt;&gt;"",IF(Program!AJ243&lt;&gt;"","("&amp;Program!AJ243&amp;")","("&amp;Program!AJ$3&amp;")"),"")</f>
        <v/>
      </c>
      <c r="AG242" s="29" t="str">
        <f>IF(AG240&lt;&gt;"",IF(Program!AK243&lt;&gt;"","("&amp;Program!AK243&amp;")","("&amp;Program!AK$3&amp;")"),"")</f>
        <v/>
      </c>
      <c r="AH242" s="29" t="str">
        <f>IF(AH240&lt;&gt;"",IF(Program!AP243&lt;&gt;"","("&amp;Program!AP243&amp;")","("&amp;Program!AP$3&amp;")"),"")</f>
        <v/>
      </c>
      <c r="AI242" s="29" t="str">
        <f>IF(AI240&lt;&gt;"",IF(Program!AQ243&lt;&gt;"","("&amp;Program!AQ243&amp;")","("&amp;Program!AQ$3&amp;")"),"")</f>
        <v/>
      </c>
      <c r="AJ242" s="29" t="str">
        <f>IF(AJ240&lt;&gt;"",IF(Program!AR243&lt;&gt;"","("&amp;Program!AR243&amp;")","("&amp;Program!AR$3&amp;")"),"")</f>
        <v/>
      </c>
      <c r="AK242" s="29" t="str">
        <f>IF(AK240&lt;&gt;"",IF(Program!AS243&lt;&gt;"","("&amp;Program!AS243&amp;")","("&amp;Program!AS$3&amp;")"),"")</f>
        <v/>
      </c>
      <c r="AL242" s="29" t="str">
        <f>IF(AL240&lt;&gt;"",IF(Program!AT243&lt;&gt;"","("&amp;Program!AT243&amp;")","("&amp;Program!AT$3&amp;")"),"")</f>
        <v/>
      </c>
      <c r="AM242" s="29" t="str">
        <f>IF(AM240&lt;&gt;"",IF(Program!AU243&lt;&gt;"","("&amp;Program!AU243&amp;")","("&amp;Program!AU$3&amp;")"),"")</f>
        <v/>
      </c>
      <c r="AN242" s="29" t="str">
        <f>IF(AN240&lt;&gt;"",IF(Program!AV243&lt;&gt;"","("&amp;Program!AV243&amp;")","("&amp;Program!AV$3&amp;")"),"")</f>
        <v/>
      </c>
      <c r="AO242" s="29" t="str">
        <f>IF(AO240&lt;&gt;"",IF(Program!AW243&lt;&gt;"","("&amp;Program!AW243&amp;")","("&amp;Program!AW$3&amp;")"),"")</f>
        <v/>
      </c>
      <c r="AP242" s="29" t="str">
        <f>IF(AP240&lt;&gt;"",IF(Program!AX243&lt;&gt;"","("&amp;Program!AX243&amp;")","("&amp;Program!AX$3&amp;")"),"")</f>
        <v/>
      </c>
      <c r="AQ242" s="29" t="str">
        <f>IF(AQ240&lt;&gt;"",IF(Program!AY243&lt;&gt;"","("&amp;Program!AY243&amp;")","("&amp;Program!AY$3&amp;")"),"")</f>
        <v/>
      </c>
      <c r="AR242" s="29" t="str">
        <f>IF(AR240&lt;&gt;"",IF(Program!AZ243&lt;&gt;"","("&amp;Program!AZ243&amp;")","("&amp;Program!AZ$3&amp;")"),"")</f>
        <v/>
      </c>
      <c r="AS242" s="29" t="str">
        <f>IF(AS240&lt;&gt;"",IF(Program!BA243&lt;&gt;"","("&amp;Program!BA243&amp;")","("&amp;Program!BA$3&amp;")"),"")</f>
        <v/>
      </c>
      <c r="AT242" s="29" t="str">
        <f>IF(AT240&lt;&gt;"",IF(Program!BB243&lt;&gt;"","("&amp;Program!BB243&amp;")","("&amp;Program!BB$3&amp;")"),"")</f>
        <v/>
      </c>
      <c r="AU242" s="29" t="str">
        <f>IF(AU240&lt;&gt;"",IF(Program!BC243&lt;&gt;"","("&amp;Program!BC243&amp;")","("&amp;Program!BC$3&amp;")"),"")</f>
        <v/>
      </c>
      <c r="AV242" s="29" t="str">
        <f>IF(AV240&lt;&gt;"",IF(Program!BD243&lt;&gt;"","("&amp;Program!BD243&amp;")","("&amp;Program!BD$3&amp;")"),"")</f>
        <v/>
      </c>
      <c r="AW242" s="29" t="str">
        <f>IF(AW240&lt;&gt;"",IF(Program!BE243&lt;&gt;"","("&amp;Program!BE243&amp;")","("&amp;Program!BE$3&amp;")"),"")</f>
        <v/>
      </c>
      <c r="AX242" s="29" t="str">
        <f>IF(AX240&lt;&gt;"",IF(Program!BF243&lt;&gt;"","("&amp;Program!BF243&amp;")","("&amp;Program!BF$3&amp;")"),"")</f>
        <v/>
      </c>
      <c r="AY242" s="29" t="str">
        <f>IF(AY240&lt;&gt;"",IF(Program!BG243&lt;&gt;"","("&amp;Program!BG243&amp;")","("&amp;Program!BG$3&amp;")"),"")</f>
        <v/>
      </c>
      <c r="AZ242" s="29" t="str">
        <f>IF(AZ240&lt;&gt;"",IF(Program!BH243&lt;&gt;"","("&amp;Program!BH243&amp;")","("&amp;Program!BH$3&amp;")"),"")</f>
        <v/>
      </c>
      <c r="BA242" s="29" t="str">
        <f>IF(BA240&lt;&gt;"",IF(Program!BI243&lt;&gt;"","("&amp;Program!BI243&amp;")","("&amp;Program!BI$3&amp;")"),"")</f>
        <v/>
      </c>
      <c r="BB242" s="29" t="str">
        <f>IF(BB240&lt;&gt;"",IF(Program!BJ243&lt;&gt;"","("&amp;Program!BJ243&amp;")","("&amp;Program!BJ$3&amp;")"),"")</f>
        <v/>
      </c>
      <c r="BC242" s="29" t="str">
        <f>IF(BC240&lt;&gt;"",IF(Program!BK243&lt;&gt;"","("&amp;Program!BK243&amp;")","("&amp;Program!BK$3&amp;")"),"")</f>
        <v/>
      </c>
      <c r="BD242" s="29" t="str">
        <f>IF(BD240&lt;&gt;"",IF(Program!BL243&lt;&gt;"","("&amp;Program!BL243&amp;")","("&amp;Program!BL$3&amp;")"),"")</f>
        <v/>
      </c>
      <c r="BE242" s="29" t="str">
        <f>IF(BE240&lt;&gt;"",IF(Program!BM243&lt;&gt;"","("&amp;Program!BM243&amp;")","("&amp;Program!BM$3&amp;")"),"")</f>
        <v/>
      </c>
      <c r="BF242" t="str">
        <f t="shared" ref="BF242" si="364">CONCATENATE(D242,E242,F242,G242,H242,I242,J242,K242,L242,M242,N242,O242,P242,Q242,R242,S242,T242,U242,V242,W242,X242,Y242,Z242,AA242,AB242,AC242,AD242,AE242,AF242,AG242,AH242,AI242,AJ242,AK242,AL242,AM242,AN242,AO242,AP242,AQ242,)</f>
        <v/>
      </c>
      <c r="BG242" t="str">
        <f t="shared" ref="BG242" si="365">CONCATENATE(AR242,AS242,AT242,AU242,AV242,AW242,AX242,AY242,AZ242,BA242,BB242,BC242,BD242,BE242,)</f>
        <v/>
      </c>
    </row>
    <row r="243" spans="1:59">
      <c r="C243" s="6" t="str">
        <f t="shared" si="343"/>
        <v/>
      </c>
      <c r="D243" s="9" t="str">
        <f>IF(IFERROR(SEARCH(Kişisel!$A$1,Program!D245),FALSE),D$2&amp;"-"&amp;Program!D244&amp;"/ ","")</f>
        <v/>
      </c>
      <c r="E243" s="9" t="str">
        <f>IF(IFERROR(SEARCH(Kişisel!$A$1,Program!E245),FALSE),E$2&amp;"-"&amp;Program!E244&amp;"/ ","")</f>
        <v/>
      </c>
      <c r="F243" s="9" t="str">
        <f>IF(IFERROR(SEARCH(Kişisel!$A$1,Program!F245),FALSE),F$2&amp;"-"&amp;Program!F244&amp;"/ ","")</f>
        <v/>
      </c>
      <c r="G243" s="9" t="str">
        <f>IF(IFERROR(SEARCH(Kişisel!$A$1,Program!G245),FALSE),G$2&amp;"-"&amp;Program!G244&amp;"/ ","")</f>
        <v/>
      </c>
      <c r="H243" s="9" t="str">
        <f>IF(IFERROR(SEARCH(Kişisel!$A$1,Program!H245),FALSE),H$2&amp;"-"&amp;Program!H244&amp;"/ ","")</f>
        <v/>
      </c>
      <c r="I243" s="9" t="str">
        <f>IF(IFERROR(SEARCH(Kişisel!$A$1,Program!I245),FALSE),I$2&amp;"-"&amp;Program!I244&amp;"/ ","")</f>
        <v/>
      </c>
      <c r="J243" s="9" t="str">
        <f>IF(IFERROR(SEARCH(Kişisel!$A$1,Program!J245),FALSE),J$2&amp;"-"&amp;Program!J244&amp;"/ ","")</f>
        <v/>
      </c>
      <c r="K243" s="9" t="str">
        <f>IF(IFERROR(SEARCH(Kişisel!$A$1,Program!K245),FALSE),K$2&amp;"-"&amp;Program!K244&amp;"/ ","")</f>
        <v/>
      </c>
      <c r="L243" s="9" t="str">
        <f>IF(IFERROR(SEARCH(Kişisel!$A$1,Program!L245),FALSE),L$2&amp;"-"&amp;Program!L244&amp;"/ ","")</f>
        <v/>
      </c>
      <c r="M243" s="9" t="str">
        <f>IF(IFERROR(SEARCH(Kişisel!$A$1,Program!M245),FALSE),M$2&amp;"-"&amp;Program!M244&amp;"/ ","")</f>
        <v/>
      </c>
      <c r="N243" s="9" t="str">
        <f>IF(IFERROR(SEARCH(Kişisel!$A$1,Program!N245),FALSE),N$2&amp;"-"&amp;Program!N244&amp;"/ ","")</f>
        <v/>
      </c>
      <c r="O243" s="9" t="str">
        <f>IF(IFERROR(SEARCH(Kişisel!$A$1,Program!O245),FALSE),O$2&amp;"-"&amp;Program!O244&amp;"/ ","")</f>
        <v/>
      </c>
      <c r="P243" s="9" t="str">
        <f>IF(IFERROR(SEARCH(Kişisel!$A$1,Program!P245),FALSE),P$2&amp;"-"&amp;Program!P244&amp;"/ ","")</f>
        <v/>
      </c>
      <c r="Q243" s="9" t="str">
        <f>IF(IFERROR(SEARCH(Kişisel!$A$1,Program!Q245),FALSE),Q$2&amp;"-"&amp;Program!Q244&amp;"/ ","")</f>
        <v/>
      </c>
      <c r="R243" s="9" t="str">
        <f>IF(IFERROR(SEARCH(Kişisel!$A$1,Program!R245),FALSE),R$2&amp;"-"&amp;Program!R244&amp;"/ ","")</f>
        <v/>
      </c>
      <c r="S243" s="9" t="str">
        <f>IF(IFERROR(SEARCH(Kişisel!$A$1,Program!S245),FALSE),S$2&amp;"-"&amp;Program!S244&amp;"/ ","")</f>
        <v/>
      </c>
      <c r="T243" s="9" t="str">
        <f>IF(IFERROR(SEARCH(Kişisel!$A$1,Program!T245),FALSE),T$2&amp;"-"&amp;Program!T244&amp;"/ ","")</f>
        <v/>
      </c>
      <c r="U243" s="9" t="str">
        <f>IF(IFERROR(SEARCH(Kişisel!$A$1,Program!U245),FALSE),U$2&amp;"-"&amp;Program!U244&amp;"/ ","")</f>
        <v/>
      </c>
      <c r="V243" s="9" t="str">
        <f>IF(IFERROR(SEARCH(Kişisel!$A$1,Program!V245),FALSE),V$2&amp;"-"&amp;Program!V244&amp;"/ ","")</f>
        <v/>
      </c>
      <c r="W243" s="9" t="str">
        <f>IF(IFERROR(SEARCH(Kişisel!$A$1,Program!W245),FALSE),W$2&amp;"-"&amp;Program!W244&amp;"/ ","")</f>
        <v/>
      </c>
      <c r="X243" s="9" t="str">
        <f>IF(IFERROR(SEARCH(Kişisel!$A$1,Program!X245),FALSE),X$2&amp;"-"&amp;Program!X244&amp;"/ ","")</f>
        <v/>
      </c>
      <c r="Y243" s="9" t="str">
        <f>IF(IFERROR(SEARCH(Kişisel!$A$1,Program!Y245),FALSE),Y$2&amp;"-"&amp;Program!Y244&amp;"/ ","")</f>
        <v/>
      </c>
      <c r="Z243" s="9" t="str">
        <f>IF(IFERROR(SEARCH(Kişisel!$A$1,Program!Z245),FALSE),Z$2&amp;"-"&amp;Program!Z244&amp;"/ ","")</f>
        <v/>
      </c>
      <c r="AA243" s="9" t="str">
        <f>IF(IFERROR(SEARCH(Kişisel!$A$1,Program!AA245),FALSE),AA$2&amp;"-"&amp;Program!AA244&amp;"/ ","")</f>
        <v/>
      </c>
      <c r="AB243" s="9" t="str">
        <f>IF(IFERROR(SEARCH(Kişisel!$A$1,Program!AD245),FALSE),AB$2&amp;"-"&amp;Program!AD244&amp;"/ ","")</f>
        <v/>
      </c>
      <c r="AC243" s="9" t="str">
        <f>IF(IFERROR(SEARCH(Kişisel!$A$1,Program!AE245),FALSE),AC$2&amp;"-"&amp;Program!AE244&amp;"/ ","")</f>
        <v/>
      </c>
      <c r="AD243" s="9" t="str">
        <f>IF(IFERROR(SEARCH(Kişisel!$A$1,Program!AH245),FALSE),AD$2&amp;"-"&amp;Program!AH244&amp;"/ ","")</f>
        <v/>
      </c>
      <c r="AE243" s="9" t="str">
        <f>IF(IFERROR(SEARCH(Kişisel!$A$1,Program!AI245),FALSE),AE$2&amp;"-"&amp;Program!AI244&amp;"/ ","")</f>
        <v/>
      </c>
      <c r="AF243" s="9" t="str">
        <f>IF(IFERROR(SEARCH(Kişisel!$A$1,Program!AJ245),FALSE),AF$2&amp;"-"&amp;Program!AJ244&amp;"/ ","")</f>
        <v/>
      </c>
      <c r="AG243" s="9" t="str">
        <f>IF(IFERROR(SEARCH(Kişisel!$A$1,Program!AK245),FALSE),AG$2&amp;"-"&amp;Program!AK244&amp;"/ ","")</f>
        <v/>
      </c>
      <c r="AH243" s="9" t="str">
        <f>IF(IFERROR(SEARCH(Kişisel!$A$1,Program!AP245),FALSE),AH$2&amp;"-"&amp;Program!AP244&amp;"/ ","")</f>
        <v/>
      </c>
      <c r="AI243" s="9" t="str">
        <f>IF(IFERROR(SEARCH(Kişisel!$A$1,Program!AQ245),FALSE),AI$2&amp;"-"&amp;Program!AQ244&amp;"/ ","")</f>
        <v/>
      </c>
      <c r="AJ243" s="9" t="str">
        <f>IF(IFERROR(SEARCH(Kişisel!$A$1,Program!AR245),FALSE),AJ$2&amp;"-"&amp;Program!AR244&amp;"/ ","")</f>
        <v/>
      </c>
      <c r="AK243" s="9" t="str">
        <f>IF(IFERROR(SEARCH(Kişisel!$A$1,Program!AS245),FALSE),AK$2&amp;"-"&amp;Program!AS244&amp;"/ ","")</f>
        <v/>
      </c>
      <c r="AL243" s="9" t="str">
        <f>IF(IFERROR(SEARCH(Kişisel!$A$1,Program!AT245),FALSE),AL$2&amp;"-"&amp;Program!AT244&amp;"/ ","")</f>
        <v/>
      </c>
      <c r="AM243" s="9" t="str">
        <f>IF(IFERROR(SEARCH(Kişisel!$A$1,Program!AU245),FALSE),AM$2&amp;"-"&amp;Program!AU244&amp;"/ ","")</f>
        <v/>
      </c>
      <c r="AN243" s="9" t="str">
        <f>IF(IFERROR(SEARCH(Kişisel!$A$1,Program!AV245),FALSE),AN$2&amp;"-"&amp;Program!AV244&amp;"/ ","")</f>
        <v/>
      </c>
      <c r="AO243" s="9" t="str">
        <f>IF(IFERROR(SEARCH(Kişisel!$A$1,Program!AW245),FALSE),AO$2&amp;"-"&amp;Program!AW244&amp;"/ ","")</f>
        <v/>
      </c>
      <c r="AP243" s="9" t="str">
        <f>IF(IFERROR(SEARCH(Kişisel!$A$1,Program!AX245),FALSE),AP$2&amp;"-"&amp;Program!AX244&amp;"/ ","")</f>
        <v/>
      </c>
      <c r="AQ243" s="9" t="str">
        <f>IF(IFERROR(SEARCH(Kişisel!$A$1,Program!AY245),FALSE),AQ$2&amp;"-"&amp;Program!AY244&amp;"/ ","")</f>
        <v/>
      </c>
      <c r="AR243" s="9" t="str">
        <f>IF(IFERROR(SEARCH(Kişisel!$A$1,Program!AZ245),FALSE),AR$2&amp;"-"&amp;Program!AZ244&amp;"/ ","")</f>
        <v/>
      </c>
      <c r="AS243" s="9" t="str">
        <f>IF(IFERROR(SEARCH(Kişisel!$A$1,Program!BA245),FALSE),AS$2&amp;"-"&amp;Program!BA244&amp;"/ ","")</f>
        <v/>
      </c>
      <c r="AT243" s="9" t="str">
        <f>IF(IFERROR(SEARCH(Kişisel!$A$1,Program!BB245),FALSE),AT$2&amp;"-"&amp;Program!BB244&amp;"/ ","")</f>
        <v/>
      </c>
      <c r="AU243" s="9" t="str">
        <f>IF(IFERROR(SEARCH(Kişisel!$A$1,Program!BC245),FALSE),AU$2&amp;"-"&amp;Program!BC244&amp;"/ ","")</f>
        <v/>
      </c>
      <c r="AV243" s="9" t="str">
        <f>IF(IFERROR(SEARCH(Kişisel!$A$1,Program!BD245),FALSE),AV$2&amp;"-"&amp;Program!BD244&amp;"/ ","")</f>
        <v/>
      </c>
      <c r="AW243" s="9" t="str">
        <f>IF(IFERROR(SEARCH(Kişisel!$A$1,Program!BE245),FALSE),AW$2&amp;"-"&amp;Program!BE244&amp;"/ ","")</f>
        <v/>
      </c>
      <c r="AX243" s="9" t="str">
        <f>IF(IFERROR(SEARCH(Kişisel!$A$1,Program!BF245),FALSE),AX$2&amp;"-"&amp;Program!BF244&amp;"/ ","")</f>
        <v/>
      </c>
      <c r="AY243" s="9" t="str">
        <f>IF(IFERROR(SEARCH(Kişisel!$A$1,Program!BG245),FALSE),AY$2&amp;"-"&amp;Program!BG244&amp;"/ ","")</f>
        <v/>
      </c>
      <c r="AZ243" s="9" t="str">
        <f>IF(IFERROR(SEARCH(Kişisel!$A$1,Program!BH245),FALSE),AZ$2&amp;"-"&amp;Program!BH244&amp;"/ ","")</f>
        <v/>
      </c>
      <c r="BA243" s="9" t="str">
        <f>IF(IFERROR(SEARCH(Kişisel!$A$1,Program!BI245),FALSE),BA$2&amp;"-"&amp;Program!BI244&amp;"/ ","")</f>
        <v/>
      </c>
      <c r="BB243" s="9" t="str">
        <f>IF(IFERROR(SEARCH(Kişisel!$A$1,Program!BJ245),FALSE),BB$2&amp;"-"&amp;Program!BJ244&amp;"/ ","")</f>
        <v/>
      </c>
      <c r="BC243" s="9" t="str">
        <f>IF(IFERROR(SEARCH(Kişisel!$A$1,Program!BK245),FALSE),BC$2&amp;"-"&amp;Program!BK244&amp;"/ ","")</f>
        <v/>
      </c>
      <c r="BD243" s="9" t="str">
        <f>IF(IFERROR(SEARCH(Kişisel!$A$1,Program!BL245),FALSE),BD$2&amp;"-"&amp;Program!BL244&amp;"/ ","")</f>
        <v/>
      </c>
      <c r="BE243" s="9" t="str">
        <f>IF(IFERROR(SEARCH(Kişisel!$A$1,Program!BM245),FALSE),BE$2&amp;"-"&amp;Program!BM244&amp;"/ ","")</f>
        <v/>
      </c>
      <c r="BG243" t="str">
        <f t="shared" ref="BG243:BG244" si="366">CONCATENATE(AR243,AR245,AS243,AS245,AT243,AT245,AU243,AU245,AV243,AV245,AW243,AW245,AX243,AX245,AY243,AY245,AZ243,AZ245,BA243,BA245,BB243,BB245,BC243,BC245,BD243,BD245,BE243,BE245)</f>
        <v/>
      </c>
    </row>
    <row r="244" spans="1:59">
      <c r="C244" s="6" t="str">
        <f t="shared" ref="C244" si="367">CONCATENATE(D244,E244,F244,G244,H244,I244,J244,K244,L244,M244,N244,O244,P244,Q244,R244,S244,T244,U244,V244,W244,X244,Y244,Z244,AA244,AB244,AC244,AD244,AE244,AF244,AG244,AH244,AI244,AJ244,AK244,AL244,AM244,AN244,AO244,AP244,AQ244,)</f>
        <v/>
      </c>
      <c r="D244" t="str">
        <f>IF(AND(Program!D244&lt;&gt;"",OR(Kişisel!$C$1=Program!D246,AND(Program!D246="",Program!D$3=Kişisel!$C$1))),CONCATENATE(D$2,"-",Program!D244," "),"")</f>
        <v/>
      </c>
      <c r="E244" t="str">
        <f>IF(AND(Program!E244&lt;&gt;"",OR(Kişisel!$C$1=Program!E246,AND(Program!E246="",Program!E$3=Kişisel!$C$1))),CONCATENATE(E$2,"-",Program!E244," "),"")</f>
        <v/>
      </c>
      <c r="F244" t="str">
        <f>IF(AND(Program!F244&lt;&gt;"",OR(Kişisel!$C$1=Program!F246,AND(Program!F246="",Program!F$3=Kişisel!$C$1))),CONCATENATE(F$2,"-",Program!F244," "),"")</f>
        <v/>
      </c>
      <c r="G244" t="str">
        <f>IF(AND(Program!G244&lt;&gt;"",OR(Kişisel!$C$1=Program!G246,AND(Program!G246="",Program!G$3=Kişisel!$C$1))),CONCATENATE(G$2,"-",Program!G244," "),"")</f>
        <v/>
      </c>
      <c r="H244" t="str">
        <f>IF(AND(Program!H244&lt;&gt;"",OR(Kişisel!$C$1=Program!H246,AND(Program!H246="",Program!H$3=Kişisel!$C$1))),CONCATENATE(H$2,"-",Program!H244," "),"")</f>
        <v/>
      </c>
      <c r="I244" t="str">
        <f>IF(AND(Program!I244&lt;&gt;"",OR(Kişisel!$C$1=Program!I246,AND(Program!I246="",Program!I$3=Kişisel!$C$1))),CONCATENATE(I$2,"-",Program!I244," "),"")</f>
        <v/>
      </c>
      <c r="J244" t="str">
        <f>IF(AND(Program!J244&lt;&gt;"",OR(Kişisel!$C$1=Program!J246,AND(Program!J246="",Program!J$3=Kişisel!$C$1))),CONCATENATE(J$2,"-",Program!J244," "),"")</f>
        <v/>
      </c>
      <c r="K244" t="str">
        <f>IF(AND(Program!K244&lt;&gt;"",OR(Kişisel!$C$1=Program!K246,AND(Program!K246="",Program!K$3=Kişisel!$C$1))),CONCATENATE(K$2,"-",Program!K244," "),"")</f>
        <v/>
      </c>
      <c r="L244" t="str">
        <f>IF(AND(Program!L244&lt;&gt;"",OR(Kişisel!$C$1=Program!L246,AND(Program!L246="",Program!L$3=Kişisel!$C$1))),CONCATENATE(L$2,"-",Program!L244," "),"")</f>
        <v/>
      </c>
      <c r="M244" t="str">
        <f>IF(AND(Program!M244&lt;&gt;"",OR(Kişisel!$C$1=Program!M246,AND(Program!M246="",Program!M$3=Kişisel!$C$1))),CONCATENATE(M$2,"-",Program!M244," "),"")</f>
        <v/>
      </c>
      <c r="N244" t="str">
        <f>IF(AND(Program!N244&lt;&gt;"",OR(Kişisel!$C$1=Program!N246,AND(Program!N246="",Program!N$3=Kişisel!$C$1))),CONCATENATE(N$2,"-",Program!N244," "),"")</f>
        <v/>
      </c>
      <c r="O244" t="str">
        <f>IF(AND(Program!O244&lt;&gt;"",OR(Kişisel!$C$1=Program!O246,AND(Program!O246="",Program!O$3=Kişisel!$C$1))),CONCATENATE(O$2,"-",Program!O244," "),"")</f>
        <v/>
      </c>
      <c r="P244" t="str">
        <f>IF(AND(Program!P244&lt;&gt;"",OR(Kişisel!$C$1=Program!P246,AND(Program!P246="",Program!P$3=Kişisel!$C$1))),CONCATENATE(P$2,"-",Program!P244," "),"")</f>
        <v/>
      </c>
      <c r="Q244" t="str">
        <f>IF(AND(Program!Q244&lt;&gt;"",OR(Kişisel!$C$1=Program!Q246,AND(Program!Q246="",Program!Q$3=Kişisel!$C$1))),CONCATENATE(Q$2,"-",Program!Q244," "),"")</f>
        <v/>
      </c>
      <c r="R244" t="str">
        <f>IF(AND(Program!R244&lt;&gt;"",OR(Kişisel!$C$1=Program!R246,AND(Program!R246="",Program!R$3=Kişisel!$C$1))),CONCATENATE(R$2,"-",Program!R244," "),"")</f>
        <v/>
      </c>
      <c r="S244" t="str">
        <f>IF(AND(Program!S244&lt;&gt;"",OR(Kişisel!$C$1=Program!S246,AND(Program!S246="",Program!S$3=Kişisel!$C$1))),CONCATENATE(S$2,"-",Program!S244," "),"")</f>
        <v/>
      </c>
      <c r="T244" t="str">
        <f>IF(AND(Program!T244&lt;&gt;"",OR(Kişisel!$C$1=Program!T246,AND(Program!T246="",Program!T$3=Kişisel!$C$1))),CONCATENATE(T$2,"-",Program!T244," "),"")</f>
        <v/>
      </c>
      <c r="U244" t="str">
        <f>IF(AND(Program!U244&lt;&gt;"",OR(Kişisel!$C$1=Program!U246,AND(Program!U246="",Program!U$3=Kişisel!$C$1))),CONCATENATE(U$2,"-",Program!U244," "),"")</f>
        <v/>
      </c>
      <c r="V244" t="str">
        <f>IF(AND(Program!V244&lt;&gt;"",OR(Kişisel!$C$1=Program!V246,AND(Program!V246="",Program!V$3=Kişisel!$C$1))),CONCATENATE(V$2,"-",Program!V244," "),"")</f>
        <v/>
      </c>
      <c r="W244" t="str">
        <f>IF(AND(Program!W244&lt;&gt;"",OR(Kişisel!$C$1=Program!W246,AND(Program!W246="",Program!W$3=Kişisel!$C$1))),CONCATENATE(W$2,"-",Program!W244," "),"")</f>
        <v/>
      </c>
      <c r="X244" t="str">
        <f>IF(AND(Program!X244&lt;&gt;"",OR(Kişisel!$C$1=Program!X246,AND(Program!X246="",Program!X$3=Kişisel!$C$1))),CONCATENATE(X$2,"-",Program!X244," "),"")</f>
        <v/>
      </c>
      <c r="Y244" t="str">
        <f>IF(AND(Program!Y244&lt;&gt;"",OR(Kişisel!$C$1=Program!Y246,AND(Program!Y246="",Program!Y$3=Kişisel!$C$1))),CONCATENATE(Y$2,"-",Program!Y244," "),"")</f>
        <v/>
      </c>
      <c r="Z244" t="str">
        <f>IF(AND(Program!Z244&lt;&gt;"",OR(Kişisel!$C$1=Program!Z246,AND(Program!Z246="",Program!Z$3=Kişisel!$C$1))),CONCATENATE(Z$2,"-",Program!Z244," "),"")</f>
        <v/>
      </c>
      <c r="AA244" t="str">
        <f>IF(AND(Program!AA244&lt;&gt;"",OR(Kişisel!$C$1=Program!AA246,AND(Program!AA246="",Program!AA$3=Kişisel!$C$1))),CONCATENATE(AA$2,"-",Program!AA244," "),"")</f>
        <v/>
      </c>
      <c r="AB244" t="str">
        <f>IF(AND(Program!AD244&lt;&gt;"",OR(Kişisel!$C$1=Program!AD246,AND(Program!AD246="",Program!AD$3=Kişisel!$C$1))),CONCATENATE(AB$2,"-",Program!AD244," "),"")</f>
        <v/>
      </c>
      <c r="AC244" t="str">
        <f>IF(AND(Program!AE244&lt;&gt;"",OR(Kişisel!$C$1=Program!AE246,AND(Program!AE246="",Program!AE$3=Kişisel!$C$1))),CONCATENATE(AC$2,"-",Program!AE244," "),"")</f>
        <v/>
      </c>
      <c r="AD244" t="str">
        <f>IF(AND(Program!AH244&lt;&gt;"",OR(Kişisel!$C$1=Program!AH246,AND(Program!AH246="",Program!AH$3=Kişisel!$C$1))),CONCATENATE(AD$2,"-",Program!AH244," "),"")</f>
        <v/>
      </c>
      <c r="AE244" t="str">
        <f>IF(AND(Program!AI244&lt;&gt;"",OR(Kişisel!$C$1=Program!AI246,AND(Program!AI246="",Program!AI$3=Kişisel!$C$1))),CONCATENATE(AE$2,"-",Program!AI244," "),"")</f>
        <v/>
      </c>
      <c r="AF244" t="str">
        <f>IF(AND(Program!AJ244&lt;&gt;"",OR(Kişisel!$C$1=Program!AJ246,AND(Program!AJ246="",Program!AJ$3=Kişisel!$C$1))),CONCATENATE(AF$2,"-",Program!AJ244," "),"")</f>
        <v/>
      </c>
      <c r="AG244" t="str">
        <f>IF(AND(Program!AK244&lt;&gt;"",OR(Kişisel!$C$1=Program!AK246,AND(Program!AK246="",Program!AK$3=Kişisel!$C$1))),CONCATENATE(AG$2,"-",Program!AK244," "),"")</f>
        <v/>
      </c>
      <c r="AH244" t="str">
        <f>IF(AND(Program!AP244&lt;&gt;"",OR(Kişisel!$C$1=Program!AP246,AND(Program!AP246="",Program!AP$3=Kişisel!$C$1))),CONCATENATE(AH$2,"-",Program!AP244," "),"")</f>
        <v/>
      </c>
      <c r="AI244" t="str">
        <f>IF(AND(Program!AQ244&lt;&gt;"",OR(Kişisel!$C$1=Program!AQ246,AND(Program!AQ246="",Program!AQ$3=Kişisel!$C$1))),CONCATENATE(AI$2,"-",Program!AQ244," "),"")</f>
        <v/>
      </c>
      <c r="AJ244" t="str">
        <f>IF(AND(Program!AR244&lt;&gt;"",OR(Kişisel!$C$1=Program!AR246,AND(Program!AR246="",Program!AR$3=Kişisel!$C$1))),CONCATENATE(AJ$2,"-",Program!AR244," "),"")</f>
        <v/>
      </c>
      <c r="AK244" t="str">
        <f>IF(AND(Program!AS244&lt;&gt;"",OR(Kişisel!$C$1=Program!AS246,AND(Program!AS246="",Program!AS$3=Kişisel!$C$1))),CONCATENATE(AK$2,"-",Program!AS244," "),"")</f>
        <v/>
      </c>
      <c r="AL244" t="str">
        <f>IF(AND(Program!AT244&lt;&gt;"",OR(Kişisel!$C$1=Program!AT246,AND(Program!AT246="",Program!AT$3=Kişisel!$C$1))),CONCATENATE(AL$2,"-",Program!AT244," "),"")</f>
        <v/>
      </c>
      <c r="AM244" t="str">
        <f>IF(AND(Program!AU244&lt;&gt;"",OR(Kişisel!$C$1=Program!AU246,AND(Program!AU246="",Program!AU$3=Kişisel!$C$1))),CONCATENATE(AM$2,"-",Program!AU244," "),"")</f>
        <v/>
      </c>
      <c r="AN244" t="str">
        <f>IF(AND(Program!AV244&lt;&gt;"",OR(Kişisel!$C$1=Program!AV246,AND(Program!AV246="",Program!AV$3=Kişisel!$C$1))),CONCATENATE(AN$2,"-",Program!AV244," "),"")</f>
        <v/>
      </c>
      <c r="AO244" t="str">
        <f>IF(AND(Program!AW244&lt;&gt;"",OR(Kişisel!$C$1=Program!AW246,AND(Program!AW246="",Program!AW$3=Kişisel!$C$1))),CONCATENATE(AO$2,"-",Program!AW244," "),"")</f>
        <v/>
      </c>
      <c r="AP244" t="str">
        <f>IF(AND(Program!AX244&lt;&gt;"",OR(Kişisel!$C$1=Program!AX246,AND(Program!AX246="",Program!AX$3=Kişisel!$C$1))),CONCATENATE(AP$2,"-",Program!AX244," "),"")</f>
        <v/>
      </c>
      <c r="AQ244" t="str">
        <f>IF(AND(Program!AY244&lt;&gt;"",OR(Kişisel!$C$1=Program!AY246,AND(Program!AY246="",Program!AY$3=Kişisel!$C$1))),CONCATENATE(AQ$2,"-",Program!AY244," "),"")</f>
        <v/>
      </c>
      <c r="AR244" t="str">
        <f>IF(AND(Program!AZ244&lt;&gt;"",OR(Kişisel!$C$1=Program!AZ246,AND(Program!AZ246="",Program!AZ$3=Kişisel!$C$1))),CONCATENATE(AR$2,"-",Program!AZ244," "),"")</f>
        <v/>
      </c>
      <c r="AS244" t="str">
        <f>IF(AND(Program!BA244&lt;&gt;"",OR(Kişisel!$C$1=Program!BA246,AND(Program!BA246="",Program!BA$3=Kişisel!$C$1))),CONCATENATE(AS$2,"-",Program!BA244," "),"")</f>
        <v/>
      </c>
      <c r="AT244" t="str">
        <f>IF(AND(Program!BB244&lt;&gt;"",OR(Kişisel!$C$1=Program!BB246,AND(Program!BB246="",Program!BB$3=Kişisel!$C$1))),CONCATENATE(AT$2,"-",Program!BB244," "),"")</f>
        <v/>
      </c>
      <c r="AU244" t="str">
        <f>IF(AND(Program!BC244&lt;&gt;"",OR(Kişisel!$C$1=Program!BC246,AND(Program!BC246="",Program!BC$3=Kişisel!$C$1))),CONCATENATE(AU$2,"-",Program!BC244," "),"")</f>
        <v/>
      </c>
      <c r="AV244" t="str">
        <f>IF(AND(Program!BD244&lt;&gt;"",OR(Kişisel!$C$1=Program!BD246,AND(Program!BD246="",Program!BD$3=Kişisel!$C$1))),CONCATENATE(AV$2,"-",Program!BD244," "),"")</f>
        <v/>
      </c>
      <c r="AW244" t="str">
        <f>IF(AND(Program!BE244&lt;&gt;"",OR(Kişisel!$C$1=Program!BE246,AND(Program!BE246="",Program!BE$3=Kişisel!$C$1))),CONCATENATE(AW$2,"-",Program!BE244," "),"")</f>
        <v/>
      </c>
      <c r="AX244" t="str">
        <f>IF(AND(Program!BF244&lt;&gt;"",OR(Kişisel!$C$1=Program!BF246,AND(Program!BF246="",Program!BF$3=Kişisel!$C$1))),CONCATENATE(AX$2,"-",Program!BF244," "),"")</f>
        <v/>
      </c>
      <c r="AY244" t="str">
        <f>IF(AND(Program!BG244&lt;&gt;"",OR(Kişisel!$C$1=Program!BG246,AND(Program!BG246="",Program!BG$3=Kişisel!$C$1))),CONCATENATE(AY$2,"-",Program!BG244," "),"")</f>
        <v/>
      </c>
      <c r="AZ244" t="str">
        <f>IF(AND(Program!BH244&lt;&gt;"",OR(Kişisel!$C$1=Program!BH246,AND(Program!BH246="",Program!BH$3=Kişisel!$C$1))),CONCATENATE(AZ$2,"-",Program!BH244," "),"")</f>
        <v/>
      </c>
      <c r="BA244" t="str">
        <f>IF(AND(Program!BI244&lt;&gt;"",OR(Kişisel!$C$1=Program!BI246,AND(Program!BI246="",Program!BI$3=Kişisel!$C$1))),CONCATENATE(BA$2,"-",Program!BI244," "),"")</f>
        <v/>
      </c>
      <c r="BB244" t="str">
        <f>IF(AND(Program!BJ244&lt;&gt;"",OR(Kişisel!$C$1=Program!BJ246,AND(Program!BJ246="",Program!BJ$3=Kişisel!$C$1))),CONCATENATE(BB$2,"-",Program!BJ244," "),"")</f>
        <v/>
      </c>
      <c r="BC244" t="str">
        <f>IF(AND(Program!BK244&lt;&gt;"",OR(Kişisel!$C$1=Program!BK246,AND(Program!BK246="",Program!BK$3=Kişisel!$C$1))),CONCATENATE(BC$2,"-",Program!BK244," "),"")</f>
        <v/>
      </c>
      <c r="BD244" t="str">
        <f>IF(AND(Program!BL244&lt;&gt;"",OR(Kişisel!$C$1=Program!BL246,AND(Program!BL246="",Program!BL$3=Kişisel!$C$1))),CONCATENATE(BD$2,"-",Program!BL244," "),"")</f>
        <v/>
      </c>
      <c r="BE244" t="str">
        <f>IF(AND(Program!BM244&lt;&gt;"",OR(Kişisel!$C$1=Program!BM246,AND(Program!BM246="",Program!BM$3=Kişisel!$C$1))),CONCATENATE(BE$2,"-",Program!BM244," "),"")</f>
        <v/>
      </c>
      <c r="BF244" t="str">
        <f t="shared" ref="BF244" si="368">CONCATENATE(D244,D246,E244,E246,F244,F246,G244,G246,H244,H246,I244,I246,J244,J246,K244,K246,L244,L246,M244,M246,N244,N246,O244,O246,P244,P246,Q244,Q246,R244,R246,S244,S246,T244,T246,U244,U246,V244,V246,W244,W246,X244,X246,Y244,Y246,Z244,Z246,AA244,AA246,AB244,AB246,AC244,AC246,AD244,AD246,AE244,AE246,AF244,AF246,AG244,AG246,AH244,AH246,AI244,AI246,AJ244,AJ246,AK244,AK246,AL244,AL246,AM244,AM246,AN244,AN246,AO244,AO246,AP244,AP246,AQ244,AQ246)</f>
        <v/>
      </c>
      <c r="BG244" t="str">
        <f t="shared" si="366"/>
        <v/>
      </c>
    </row>
    <row r="245" spans="1:59">
      <c r="D245" s="29" t="str">
        <f>IF(D243&lt;&gt;"",IF(Program!D246&lt;&gt;"","("&amp;Program!D246&amp;")","("&amp;Program!D$3&amp;")"),"")</f>
        <v/>
      </c>
      <c r="E245" s="29" t="str">
        <f>IF(E243&lt;&gt;"",IF(Program!E246&lt;&gt;"","("&amp;Program!E246&amp;")","("&amp;Program!E$3&amp;")"),"")</f>
        <v/>
      </c>
      <c r="F245" s="29" t="str">
        <f>IF(F243&lt;&gt;"",IF(Program!F246&lt;&gt;"","("&amp;Program!F246&amp;")","("&amp;Program!F$3&amp;")"),"")</f>
        <v/>
      </c>
      <c r="G245" s="29" t="str">
        <f>IF(G243&lt;&gt;"",IF(Program!G246&lt;&gt;"","("&amp;Program!G246&amp;")","("&amp;Program!G$3&amp;")"),"")</f>
        <v/>
      </c>
      <c r="H245" s="29" t="str">
        <f>IF(H243&lt;&gt;"",IF(Program!H246&lt;&gt;"","("&amp;Program!H246&amp;")","("&amp;Program!H$3&amp;")"),"")</f>
        <v/>
      </c>
      <c r="I245" s="29" t="str">
        <f>IF(I243&lt;&gt;"",IF(Program!I246&lt;&gt;"","("&amp;Program!I246&amp;")","("&amp;Program!I$3&amp;")"),"")</f>
        <v/>
      </c>
      <c r="J245" s="29" t="str">
        <f>IF(J243&lt;&gt;"",IF(Program!J246&lt;&gt;"","("&amp;Program!J246&amp;")","("&amp;Program!J$3&amp;")"),"")</f>
        <v/>
      </c>
      <c r="K245" s="29" t="str">
        <f>IF(K243&lt;&gt;"",IF(Program!K246&lt;&gt;"","("&amp;Program!K246&amp;")","("&amp;Program!K$3&amp;")"),"")</f>
        <v/>
      </c>
      <c r="L245" s="29" t="str">
        <f>IF(L243&lt;&gt;"",IF(Program!L246&lt;&gt;"","("&amp;Program!L246&amp;")","("&amp;Program!L$3&amp;")"),"")</f>
        <v/>
      </c>
      <c r="M245" s="29" t="str">
        <f>IF(M243&lt;&gt;"",IF(Program!M246&lt;&gt;"","("&amp;Program!M246&amp;")","("&amp;Program!M$3&amp;")"),"")</f>
        <v/>
      </c>
      <c r="N245" s="29" t="str">
        <f>IF(N243&lt;&gt;"",IF(Program!N246&lt;&gt;"","("&amp;Program!N246&amp;")","("&amp;Program!N$3&amp;")"),"")</f>
        <v/>
      </c>
      <c r="O245" s="29" t="str">
        <f>IF(O243&lt;&gt;"",IF(Program!O246&lt;&gt;"","("&amp;Program!O246&amp;")","("&amp;Program!O$3&amp;")"),"")</f>
        <v/>
      </c>
      <c r="P245" s="29" t="str">
        <f>IF(P243&lt;&gt;"",IF(Program!P246&lt;&gt;"","("&amp;Program!P246&amp;")","("&amp;Program!P$3&amp;")"),"")</f>
        <v/>
      </c>
      <c r="Q245" s="29" t="str">
        <f>IF(Q243&lt;&gt;"",IF(Program!Q246&lt;&gt;"","("&amp;Program!Q246&amp;")","("&amp;Program!Q$3&amp;")"),"")</f>
        <v/>
      </c>
      <c r="R245" s="29" t="str">
        <f>IF(R243&lt;&gt;"",IF(Program!R246&lt;&gt;"","("&amp;Program!R246&amp;")","("&amp;Program!R$3&amp;")"),"")</f>
        <v/>
      </c>
      <c r="S245" s="29" t="str">
        <f>IF(S243&lt;&gt;"",IF(Program!S246&lt;&gt;"","("&amp;Program!S246&amp;")","("&amp;Program!S$3&amp;")"),"")</f>
        <v/>
      </c>
      <c r="T245" s="29" t="str">
        <f>IF(T243&lt;&gt;"",IF(Program!T246&lt;&gt;"","("&amp;Program!T246&amp;")","("&amp;Program!T$3&amp;")"),"")</f>
        <v/>
      </c>
      <c r="U245" s="29" t="str">
        <f>IF(U243&lt;&gt;"",IF(Program!U246&lt;&gt;"","("&amp;Program!U246&amp;")","("&amp;Program!U$3&amp;")"),"")</f>
        <v/>
      </c>
      <c r="V245" s="29" t="str">
        <f>IF(V243&lt;&gt;"",IF(Program!V246&lt;&gt;"","("&amp;Program!V246&amp;")","("&amp;Program!V$3&amp;")"),"")</f>
        <v/>
      </c>
      <c r="W245" s="29" t="str">
        <f>IF(W243&lt;&gt;"",IF(Program!W246&lt;&gt;"","("&amp;Program!W246&amp;")","("&amp;Program!W$3&amp;")"),"")</f>
        <v/>
      </c>
      <c r="X245" s="29" t="str">
        <f>IF(X243&lt;&gt;"",IF(Program!X246&lt;&gt;"","("&amp;Program!X246&amp;")","("&amp;Program!X$3&amp;")"),"")</f>
        <v/>
      </c>
      <c r="Y245" s="29" t="str">
        <f>IF(Y243&lt;&gt;"",IF(Program!Y246&lt;&gt;"","("&amp;Program!Y246&amp;")","("&amp;Program!Y$3&amp;")"),"")</f>
        <v/>
      </c>
      <c r="Z245" s="29" t="str">
        <f>IF(Z243&lt;&gt;"",IF(Program!Z246&lt;&gt;"","("&amp;Program!Z246&amp;")","("&amp;Program!Z$3&amp;")"),"")</f>
        <v/>
      </c>
      <c r="AA245" s="29" t="str">
        <f>IF(AA243&lt;&gt;"",IF(Program!AA246&lt;&gt;"","("&amp;Program!AA246&amp;")","("&amp;Program!AA$3&amp;")"),"")</f>
        <v/>
      </c>
      <c r="AB245" s="29" t="str">
        <f>IF(AB243&lt;&gt;"",IF(Program!AD246&lt;&gt;"","("&amp;Program!AD246&amp;")","("&amp;Program!AD$3&amp;")"),"")</f>
        <v/>
      </c>
      <c r="AC245" s="29" t="str">
        <f>IF(AC243&lt;&gt;"",IF(Program!AE246&lt;&gt;"","("&amp;Program!AE246&amp;")","("&amp;Program!AE$3&amp;")"),"")</f>
        <v/>
      </c>
      <c r="AD245" s="29" t="str">
        <f>IF(AD243&lt;&gt;"",IF(Program!AH246&lt;&gt;"","("&amp;Program!AH246&amp;")","("&amp;Program!AH$3&amp;")"),"")</f>
        <v/>
      </c>
      <c r="AE245" s="29" t="str">
        <f>IF(AE243&lt;&gt;"",IF(Program!AI246&lt;&gt;"","("&amp;Program!AI246&amp;")","("&amp;Program!AI$3&amp;")"),"")</f>
        <v/>
      </c>
      <c r="AF245" s="29" t="str">
        <f>IF(AF243&lt;&gt;"",IF(Program!AJ246&lt;&gt;"","("&amp;Program!AJ246&amp;")","("&amp;Program!AJ$3&amp;")"),"")</f>
        <v/>
      </c>
      <c r="AG245" s="29" t="str">
        <f>IF(AG243&lt;&gt;"",IF(Program!AK246&lt;&gt;"","("&amp;Program!AK246&amp;")","("&amp;Program!AK$3&amp;")"),"")</f>
        <v/>
      </c>
      <c r="AH245" s="29" t="str">
        <f>IF(AH243&lt;&gt;"",IF(Program!AP246&lt;&gt;"","("&amp;Program!AP246&amp;")","("&amp;Program!AP$3&amp;")"),"")</f>
        <v/>
      </c>
      <c r="AI245" s="29" t="str">
        <f>IF(AI243&lt;&gt;"",IF(Program!AQ246&lt;&gt;"","("&amp;Program!AQ246&amp;")","("&amp;Program!AQ$3&amp;")"),"")</f>
        <v/>
      </c>
      <c r="AJ245" s="29" t="str">
        <f>IF(AJ243&lt;&gt;"",IF(Program!AR246&lt;&gt;"","("&amp;Program!AR246&amp;")","("&amp;Program!AR$3&amp;")"),"")</f>
        <v/>
      </c>
      <c r="AK245" s="29" t="str">
        <f>IF(AK243&lt;&gt;"",IF(Program!AS246&lt;&gt;"","("&amp;Program!AS246&amp;")","("&amp;Program!AS$3&amp;")"),"")</f>
        <v/>
      </c>
      <c r="AL245" s="29" t="str">
        <f>IF(AL243&lt;&gt;"",IF(Program!AT246&lt;&gt;"","("&amp;Program!AT246&amp;")","("&amp;Program!AT$3&amp;")"),"")</f>
        <v/>
      </c>
      <c r="AM245" s="29" t="str">
        <f>IF(AM243&lt;&gt;"",IF(Program!AU246&lt;&gt;"","("&amp;Program!AU246&amp;")","("&amp;Program!AU$3&amp;")"),"")</f>
        <v/>
      </c>
      <c r="AN245" s="29" t="str">
        <f>IF(AN243&lt;&gt;"",IF(Program!AV246&lt;&gt;"","("&amp;Program!AV246&amp;")","("&amp;Program!AV$3&amp;")"),"")</f>
        <v/>
      </c>
      <c r="AO245" s="29" t="str">
        <f>IF(AO243&lt;&gt;"",IF(Program!AW246&lt;&gt;"","("&amp;Program!AW246&amp;")","("&amp;Program!AW$3&amp;")"),"")</f>
        <v/>
      </c>
      <c r="AP245" s="29" t="str">
        <f>IF(AP243&lt;&gt;"",IF(Program!AX246&lt;&gt;"","("&amp;Program!AX246&amp;")","("&amp;Program!AX$3&amp;")"),"")</f>
        <v/>
      </c>
      <c r="AQ245" s="29" t="str">
        <f>IF(AQ243&lt;&gt;"",IF(Program!AY246&lt;&gt;"","("&amp;Program!AY246&amp;")","("&amp;Program!AY$3&amp;")"),"")</f>
        <v/>
      </c>
      <c r="AR245" s="29" t="str">
        <f>IF(AR243&lt;&gt;"",IF(Program!AZ246&lt;&gt;"","("&amp;Program!AZ246&amp;")","("&amp;Program!AZ$3&amp;")"),"")</f>
        <v/>
      </c>
      <c r="AS245" s="29" t="str">
        <f>IF(AS243&lt;&gt;"",IF(Program!BA246&lt;&gt;"","("&amp;Program!BA246&amp;")","("&amp;Program!BA$3&amp;")"),"")</f>
        <v/>
      </c>
      <c r="AT245" s="29" t="str">
        <f>IF(AT243&lt;&gt;"",IF(Program!BB246&lt;&gt;"","("&amp;Program!BB246&amp;")","("&amp;Program!BB$3&amp;")"),"")</f>
        <v/>
      </c>
      <c r="AU245" s="29" t="str">
        <f>IF(AU243&lt;&gt;"",IF(Program!BC246&lt;&gt;"","("&amp;Program!BC246&amp;")","("&amp;Program!BC$3&amp;")"),"")</f>
        <v/>
      </c>
      <c r="AV245" s="29" t="str">
        <f>IF(AV243&lt;&gt;"",IF(Program!BD246&lt;&gt;"","("&amp;Program!BD246&amp;")","("&amp;Program!BD$3&amp;")"),"")</f>
        <v/>
      </c>
      <c r="AW245" s="29" t="str">
        <f>IF(AW243&lt;&gt;"",IF(Program!BE246&lt;&gt;"","("&amp;Program!BE246&amp;")","("&amp;Program!BE$3&amp;")"),"")</f>
        <v/>
      </c>
      <c r="AX245" s="29" t="str">
        <f>IF(AX243&lt;&gt;"",IF(Program!BF246&lt;&gt;"","("&amp;Program!BF246&amp;")","("&amp;Program!BF$3&amp;")"),"")</f>
        <v/>
      </c>
      <c r="AY245" s="29" t="str">
        <f>IF(AY243&lt;&gt;"",IF(Program!BG246&lt;&gt;"","("&amp;Program!BG246&amp;")","("&amp;Program!BG$3&amp;")"),"")</f>
        <v/>
      </c>
      <c r="AZ245" s="29" t="str">
        <f>IF(AZ243&lt;&gt;"",IF(Program!BH246&lt;&gt;"","("&amp;Program!BH246&amp;")","("&amp;Program!BH$3&amp;")"),"")</f>
        <v/>
      </c>
      <c r="BA245" s="29" t="str">
        <f>IF(BA243&lt;&gt;"",IF(Program!BI246&lt;&gt;"","("&amp;Program!BI246&amp;")","("&amp;Program!BI$3&amp;")"),"")</f>
        <v/>
      </c>
      <c r="BB245" s="29" t="str">
        <f>IF(BB243&lt;&gt;"",IF(Program!BJ246&lt;&gt;"","("&amp;Program!BJ246&amp;")","("&amp;Program!BJ$3&amp;")"),"")</f>
        <v/>
      </c>
      <c r="BC245" s="29" t="str">
        <f>IF(BC243&lt;&gt;"",IF(Program!BK246&lt;&gt;"","("&amp;Program!BK246&amp;")","("&amp;Program!BK$3&amp;")"),"")</f>
        <v/>
      </c>
      <c r="BD245" s="29" t="str">
        <f>IF(BD243&lt;&gt;"",IF(Program!BL246&lt;&gt;"","("&amp;Program!BL246&amp;")","("&amp;Program!BL$3&amp;")"),"")</f>
        <v/>
      </c>
      <c r="BE245" s="29" t="str">
        <f>IF(BE243&lt;&gt;"",IF(Program!BM246&lt;&gt;"","("&amp;Program!BM246&amp;")","("&amp;Program!BM$3&amp;")"),"")</f>
        <v/>
      </c>
      <c r="BF245" t="str">
        <f t="shared" ref="BF245" si="369">CONCATENATE(D245,E245,F245,G245,H245,I245,J245,K245,L245,M245,N245,O245,P245,Q245,R245,S245,T245,U245,V245,W245,X245,Y245,Z245,AA245,AB245,AC245,AD245,AE245,AF245,AG245,AH245,AI245,AJ245,AK245,AL245,AM245,AN245,AO245,AP245,AQ245,)</f>
        <v/>
      </c>
      <c r="BG245" t="str">
        <f t="shared" ref="BG245" si="370">CONCATENATE(AR245,AS245,AT245,AU245,AV245,AW245,AX245,AY245,AZ245,BA245,BB245,BC245,BD245,BE245,)</f>
        <v/>
      </c>
    </row>
    <row r="246" spans="1:59">
      <c r="C246" s="6" t="str">
        <f t="shared" si="343"/>
        <v/>
      </c>
      <c r="D246" s="9" t="str">
        <f>IF(IFERROR(SEARCH(Kişisel!$A$1,Program!D248),FALSE),D$2&amp;"-"&amp;Program!D247&amp;"/ ","")</f>
        <v/>
      </c>
      <c r="E246" s="9" t="str">
        <f>IF(IFERROR(SEARCH(Kişisel!$A$1,Program!E248),FALSE),E$2&amp;"-"&amp;Program!E247&amp;"/ ","")</f>
        <v/>
      </c>
      <c r="F246" s="9" t="str">
        <f>IF(IFERROR(SEARCH(Kişisel!$A$1,Program!F248),FALSE),F$2&amp;"-"&amp;Program!F247&amp;"/ ","")</f>
        <v/>
      </c>
      <c r="G246" s="9" t="str">
        <f>IF(IFERROR(SEARCH(Kişisel!$A$1,Program!G248),FALSE),G$2&amp;"-"&amp;Program!G247&amp;"/ ","")</f>
        <v/>
      </c>
      <c r="H246" s="9" t="str">
        <f>IF(IFERROR(SEARCH(Kişisel!$A$1,Program!H248),FALSE),H$2&amp;"-"&amp;Program!H247&amp;"/ ","")</f>
        <v/>
      </c>
      <c r="I246" s="9" t="str">
        <f>IF(IFERROR(SEARCH(Kişisel!$A$1,Program!I248),FALSE),I$2&amp;"-"&amp;Program!I247&amp;"/ ","")</f>
        <v/>
      </c>
      <c r="J246" s="9" t="str">
        <f>IF(IFERROR(SEARCH(Kişisel!$A$1,Program!J248),FALSE),J$2&amp;"-"&amp;Program!J247&amp;"/ ","")</f>
        <v/>
      </c>
      <c r="K246" s="9" t="str">
        <f>IF(IFERROR(SEARCH(Kişisel!$A$1,Program!K248),FALSE),K$2&amp;"-"&amp;Program!K247&amp;"/ ","")</f>
        <v/>
      </c>
      <c r="L246" s="9" t="str">
        <f>IF(IFERROR(SEARCH(Kişisel!$A$1,Program!L248),FALSE),L$2&amp;"-"&amp;Program!L247&amp;"/ ","")</f>
        <v/>
      </c>
      <c r="M246" s="9" t="str">
        <f>IF(IFERROR(SEARCH(Kişisel!$A$1,Program!M248),FALSE),M$2&amp;"-"&amp;Program!M247&amp;"/ ","")</f>
        <v/>
      </c>
      <c r="N246" s="9" t="str">
        <f>IF(IFERROR(SEARCH(Kişisel!$A$1,Program!N248),FALSE),N$2&amp;"-"&amp;Program!N247&amp;"/ ","")</f>
        <v/>
      </c>
      <c r="O246" s="9" t="str">
        <f>IF(IFERROR(SEARCH(Kişisel!$A$1,Program!O248),FALSE),O$2&amp;"-"&amp;Program!O247&amp;"/ ","")</f>
        <v/>
      </c>
      <c r="P246" s="9" t="str">
        <f>IF(IFERROR(SEARCH(Kişisel!$A$1,Program!P248),FALSE),P$2&amp;"-"&amp;Program!P247&amp;"/ ","")</f>
        <v/>
      </c>
      <c r="Q246" s="9" t="str">
        <f>IF(IFERROR(SEARCH(Kişisel!$A$1,Program!Q248),FALSE),Q$2&amp;"-"&amp;Program!Q247&amp;"/ ","")</f>
        <v/>
      </c>
      <c r="R246" s="9" t="str">
        <f>IF(IFERROR(SEARCH(Kişisel!$A$1,Program!R248),FALSE),R$2&amp;"-"&amp;Program!R247&amp;"/ ","")</f>
        <v/>
      </c>
      <c r="S246" s="9" t="str">
        <f>IF(IFERROR(SEARCH(Kişisel!$A$1,Program!S248),FALSE),S$2&amp;"-"&amp;Program!S247&amp;"/ ","")</f>
        <v/>
      </c>
      <c r="T246" s="9" t="str">
        <f>IF(IFERROR(SEARCH(Kişisel!$A$1,Program!T248),FALSE),T$2&amp;"-"&amp;Program!T247&amp;"/ ","")</f>
        <v/>
      </c>
      <c r="U246" s="9" t="str">
        <f>IF(IFERROR(SEARCH(Kişisel!$A$1,Program!U248),FALSE),U$2&amp;"-"&amp;Program!U247&amp;"/ ","")</f>
        <v/>
      </c>
      <c r="V246" s="9" t="str">
        <f>IF(IFERROR(SEARCH(Kişisel!$A$1,Program!V248),FALSE),V$2&amp;"-"&amp;Program!V247&amp;"/ ","")</f>
        <v/>
      </c>
      <c r="W246" s="9" t="str">
        <f>IF(IFERROR(SEARCH(Kişisel!$A$1,Program!W248),FALSE),W$2&amp;"-"&amp;Program!W247&amp;"/ ","")</f>
        <v/>
      </c>
      <c r="X246" s="9" t="str">
        <f>IF(IFERROR(SEARCH(Kişisel!$A$1,Program!X248),FALSE),X$2&amp;"-"&amp;Program!X247&amp;"/ ","")</f>
        <v/>
      </c>
      <c r="Y246" s="9" t="str">
        <f>IF(IFERROR(SEARCH(Kişisel!$A$1,Program!Y248),FALSE),Y$2&amp;"-"&amp;Program!Y247&amp;"/ ","")</f>
        <v/>
      </c>
      <c r="Z246" s="9" t="str">
        <f>IF(IFERROR(SEARCH(Kişisel!$A$1,Program!Z248),FALSE),Z$2&amp;"-"&amp;Program!Z247&amp;"/ ","")</f>
        <v/>
      </c>
      <c r="AA246" s="9" t="str">
        <f>IF(IFERROR(SEARCH(Kişisel!$A$1,Program!AA248),FALSE),AA$2&amp;"-"&amp;Program!AA247&amp;"/ ","")</f>
        <v/>
      </c>
      <c r="AB246" s="9" t="str">
        <f>IF(IFERROR(SEARCH(Kişisel!$A$1,Program!AD248),FALSE),AB$2&amp;"-"&amp;Program!AD247&amp;"/ ","")</f>
        <v/>
      </c>
      <c r="AC246" s="9" t="str">
        <f>IF(IFERROR(SEARCH(Kişisel!$A$1,Program!AE248),FALSE),AC$2&amp;"-"&amp;Program!AE247&amp;"/ ","")</f>
        <v/>
      </c>
      <c r="AD246" s="9" t="str">
        <f>IF(IFERROR(SEARCH(Kişisel!$A$1,Program!AH248),FALSE),AD$2&amp;"-"&amp;Program!AH247&amp;"/ ","")</f>
        <v/>
      </c>
      <c r="AE246" s="9" t="str">
        <f>IF(IFERROR(SEARCH(Kişisel!$A$1,Program!AI248),FALSE),AE$2&amp;"-"&amp;Program!AI247&amp;"/ ","")</f>
        <v/>
      </c>
      <c r="AF246" s="9" t="str">
        <f>IF(IFERROR(SEARCH(Kişisel!$A$1,Program!AJ248),FALSE),AF$2&amp;"-"&amp;Program!AJ247&amp;"/ ","")</f>
        <v/>
      </c>
      <c r="AG246" s="9" t="str">
        <f>IF(IFERROR(SEARCH(Kişisel!$A$1,Program!AK248),FALSE),AG$2&amp;"-"&amp;Program!AK247&amp;"/ ","")</f>
        <v/>
      </c>
      <c r="AH246" s="9" t="str">
        <f>IF(IFERROR(SEARCH(Kişisel!$A$1,Program!AP248),FALSE),AH$2&amp;"-"&amp;Program!AP247&amp;"/ ","")</f>
        <v/>
      </c>
      <c r="AI246" s="9" t="str">
        <f>IF(IFERROR(SEARCH(Kişisel!$A$1,Program!AQ248),FALSE),AI$2&amp;"-"&amp;Program!AQ247&amp;"/ ","")</f>
        <v/>
      </c>
      <c r="AJ246" s="9" t="str">
        <f>IF(IFERROR(SEARCH(Kişisel!$A$1,Program!AR248),FALSE),AJ$2&amp;"-"&amp;Program!AR247&amp;"/ ","")</f>
        <v/>
      </c>
      <c r="AK246" s="9" t="str">
        <f>IF(IFERROR(SEARCH(Kişisel!$A$1,Program!AS248),FALSE),AK$2&amp;"-"&amp;Program!AS247&amp;"/ ","")</f>
        <v/>
      </c>
      <c r="AL246" s="9" t="str">
        <f>IF(IFERROR(SEARCH(Kişisel!$A$1,Program!AT248),FALSE),AL$2&amp;"-"&amp;Program!AT247&amp;"/ ","")</f>
        <v/>
      </c>
      <c r="AM246" s="9" t="str">
        <f>IF(IFERROR(SEARCH(Kişisel!$A$1,Program!AU248),FALSE),AM$2&amp;"-"&amp;Program!AU247&amp;"/ ","")</f>
        <v/>
      </c>
      <c r="AN246" s="9" t="str">
        <f>IF(IFERROR(SEARCH(Kişisel!$A$1,Program!AV248),FALSE),AN$2&amp;"-"&amp;Program!AV247&amp;"/ ","")</f>
        <v/>
      </c>
      <c r="AO246" s="9" t="str">
        <f>IF(IFERROR(SEARCH(Kişisel!$A$1,Program!AW248),FALSE),AO$2&amp;"-"&amp;Program!AW247&amp;"/ ","")</f>
        <v/>
      </c>
      <c r="AP246" s="9" t="str">
        <f>IF(IFERROR(SEARCH(Kişisel!$A$1,Program!AX248),FALSE),AP$2&amp;"-"&amp;Program!AX247&amp;"/ ","")</f>
        <v/>
      </c>
      <c r="AQ246" s="9" t="str">
        <f>IF(IFERROR(SEARCH(Kişisel!$A$1,Program!AY248),FALSE),AQ$2&amp;"-"&amp;Program!AY247&amp;"/ ","")</f>
        <v/>
      </c>
      <c r="AR246" s="9" t="str">
        <f>IF(IFERROR(SEARCH(Kişisel!$A$1,Program!AZ248),FALSE),AR$2&amp;"-"&amp;Program!AZ247&amp;"/ ","")</f>
        <v/>
      </c>
      <c r="AS246" s="9" t="str">
        <f>IF(IFERROR(SEARCH(Kişisel!$A$1,Program!BA248),FALSE),AS$2&amp;"-"&amp;Program!BA247&amp;"/ ","")</f>
        <v/>
      </c>
      <c r="AT246" s="9" t="str">
        <f>IF(IFERROR(SEARCH(Kişisel!$A$1,Program!BB248),FALSE),AT$2&amp;"-"&amp;Program!BB247&amp;"/ ","")</f>
        <v/>
      </c>
      <c r="AU246" s="9" t="str">
        <f>IF(IFERROR(SEARCH(Kişisel!$A$1,Program!BC248),FALSE),AU$2&amp;"-"&amp;Program!BC247&amp;"/ ","")</f>
        <v/>
      </c>
      <c r="AV246" s="9" t="str">
        <f>IF(IFERROR(SEARCH(Kişisel!$A$1,Program!BD248),FALSE),AV$2&amp;"-"&amp;Program!BD247&amp;"/ ","")</f>
        <v/>
      </c>
      <c r="AW246" s="9" t="str">
        <f>IF(IFERROR(SEARCH(Kişisel!$A$1,Program!BE248),FALSE),AW$2&amp;"-"&amp;Program!BE247&amp;"/ ","")</f>
        <v/>
      </c>
      <c r="AX246" s="9" t="str">
        <f>IF(IFERROR(SEARCH(Kişisel!$A$1,Program!BF248),FALSE),AX$2&amp;"-"&amp;Program!BF247&amp;"/ ","")</f>
        <v/>
      </c>
      <c r="AY246" s="9" t="str">
        <f>IF(IFERROR(SEARCH(Kişisel!$A$1,Program!BG248),FALSE),AY$2&amp;"-"&amp;Program!BG247&amp;"/ ","")</f>
        <v/>
      </c>
      <c r="AZ246" s="9" t="str">
        <f>IF(IFERROR(SEARCH(Kişisel!$A$1,Program!BH248),FALSE),AZ$2&amp;"-"&amp;Program!BH247&amp;"/ ","")</f>
        <v/>
      </c>
      <c r="BA246" s="9" t="str">
        <f>IF(IFERROR(SEARCH(Kişisel!$A$1,Program!BI248),FALSE),BA$2&amp;"-"&amp;Program!BI247&amp;"/ ","")</f>
        <v/>
      </c>
      <c r="BB246" s="9" t="str">
        <f>IF(IFERROR(SEARCH(Kişisel!$A$1,Program!BJ248),FALSE),BB$2&amp;"-"&amp;Program!BJ247&amp;"/ ","")</f>
        <v/>
      </c>
      <c r="BC246" s="9" t="str">
        <f>IF(IFERROR(SEARCH(Kişisel!$A$1,Program!BK248),FALSE),BC$2&amp;"-"&amp;Program!BK247&amp;"/ ","")</f>
        <v/>
      </c>
      <c r="BD246" s="9" t="str">
        <f>IF(IFERROR(SEARCH(Kişisel!$A$1,Program!BL248),FALSE),BD$2&amp;"-"&amp;Program!BL247&amp;"/ ","")</f>
        <v/>
      </c>
      <c r="BE246" s="9" t="str">
        <f>IF(IFERROR(SEARCH(Kişisel!$A$1,Program!BM248),FALSE),BE$2&amp;"-"&amp;Program!BM247&amp;"/ ","")</f>
        <v/>
      </c>
      <c r="BG246" t="str">
        <f t="shared" ref="BG246:BG247" si="371">CONCATENATE(AR246,AR248,AS246,AS248,AT246,AT248,AU246,AU248,AV246,AV248,AW246,AW248,AX246,AX248,AY246,AY248,AZ246,AZ248,BA246,BA248,BB246,BB248,BC246,BC248,BD246,BD248,BE246,BE248)</f>
        <v/>
      </c>
    </row>
    <row r="247" spans="1:59">
      <c r="C247" s="6" t="str">
        <f t="shared" ref="C247" si="372">CONCATENATE(D247,E247,F247,G247,H247,I247,J247,K247,L247,M247,N247,O247,P247,Q247,R247,S247,T247,U247,V247,W247,X247,Y247,Z247,AA247,AB247,AC247,AD247,AE247,AF247,AG247,AH247,AI247,AJ247,AK247,AL247,AM247,AN247,AO247,AP247,AQ247,)</f>
        <v/>
      </c>
      <c r="D247" t="str">
        <f>IF(AND(Program!D247&lt;&gt;"",OR(Kişisel!$C$1=Program!D249,AND(Program!D249="",Program!D$3=Kişisel!$C$1))),CONCATENATE(D$2,"-",Program!D247," "),"")</f>
        <v/>
      </c>
      <c r="E247" t="str">
        <f>IF(AND(Program!E247&lt;&gt;"",OR(Kişisel!$C$1=Program!E249,AND(Program!E249="",Program!E$3=Kişisel!$C$1))),CONCATENATE(E$2,"-",Program!E247," "),"")</f>
        <v/>
      </c>
      <c r="F247" t="str">
        <f>IF(AND(Program!F247&lt;&gt;"",OR(Kişisel!$C$1=Program!F249,AND(Program!F249="",Program!F$3=Kişisel!$C$1))),CONCATENATE(F$2,"-",Program!F247," "),"")</f>
        <v/>
      </c>
      <c r="G247" t="str">
        <f>IF(AND(Program!G247&lt;&gt;"",OR(Kişisel!$C$1=Program!G249,AND(Program!G249="",Program!G$3=Kişisel!$C$1))),CONCATENATE(G$2,"-",Program!G247," "),"")</f>
        <v/>
      </c>
      <c r="H247" t="str">
        <f>IF(AND(Program!H247&lt;&gt;"",OR(Kişisel!$C$1=Program!H249,AND(Program!H249="",Program!H$3=Kişisel!$C$1))),CONCATENATE(H$2,"-",Program!H247," "),"")</f>
        <v/>
      </c>
      <c r="I247" t="str">
        <f>IF(AND(Program!I247&lt;&gt;"",OR(Kişisel!$C$1=Program!I249,AND(Program!I249="",Program!I$3=Kişisel!$C$1))),CONCATENATE(I$2,"-",Program!I247," "),"")</f>
        <v/>
      </c>
      <c r="J247" t="str">
        <f>IF(AND(Program!J247&lt;&gt;"",OR(Kişisel!$C$1=Program!J249,AND(Program!J249="",Program!J$3=Kişisel!$C$1))),CONCATENATE(J$2,"-",Program!J247," "),"")</f>
        <v/>
      </c>
      <c r="K247" t="str">
        <f>IF(AND(Program!K247&lt;&gt;"",OR(Kişisel!$C$1=Program!K249,AND(Program!K249="",Program!K$3=Kişisel!$C$1))),CONCATENATE(K$2,"-",Program!K247," "),"")</f>
        <v/>
      </c>
      <c r="L247" t="str">
        <f>IF(AND(Program!L247&lt;&gt;"",OR(Kişisel!$C$1=Program!L249,AND(Program!L249="",Program!L$3=Kişisel!$C$1))),CONCATENATE(L$2,"-",Program!L247," "),"")</f>
        <v/>
      </c>
      <c r="M247" t="str">
        <f>IF(AND(Program!M247&lt;&gt;"",OR(Kişisel!$C$1=Program!M249,AND(Program!M249="",Program!M$3=Kişisel!$C$1))),CONCATENATE(M$2,"-",Program!M247," "),"")</f>
        <v/>
      </c>
      <c r="N247" t="str">
        <f>IF(AND(Program!N247&lt;&gt;"",OR(Kişisel!$C$1=Program!N249,AND(Program!N249="",Program!N$3=Kişisel!$C$1))),CONCATENATE(N$2,"-",Program!N247," "),"")</f>
        <v/>
      </c>
      <c r="O247" t="str">
        <f>IF(AND(Program!O247&lt;&gt;"",OR(Kişisel!$C$1=Program!O249,AND(Program!O249="",Program!O$3=Kişisel!$C$1))),CONCATENATE(O$2,"-",Program!O247," "),"")</f>
        <v/>
      </c>
      <c r="P247" t="str">
        <f>IF(AND(Program!P247&lt;&gt;"",OR(Kişisel!$C$1=Program!P249,AND(Program!P249="",Program!P$3=Kişisel!$C$1))),CONCATENATE(P$2,"-",Program!P247," "),"")</f>
        <v/>
      </c>
      <c r="Q247" t="str">
        <f>IF(AND(Program!Q247&lt;&gt;"",OR(Kişisel!$C$1=Program!Q249,AND(Program!Q249="",Program!Q$3=Kişisel!$C$1))),CONCATENATE(Q$2,"-",Program!Q247," "),"")</f>
        <v/>
      </c>
      <c r="R247" t="str">
        <f>IF(AND(Program!R247&lt;&gt;"",OR(Kişisel!$C$1=Program!R249,AND(Program!R249="",Program!R$3=Kişisel!$C$1))),CONCATENATE(R$2,"-",Program!R247," "),"")</f>
        <v/>
      </c>
      <c r="S247" t="str">
        <f>IF(AND(Program!S247&lt;&gt;"",OR(Kişisel!$C$1=Program!S249,AND(Program!S249="",Program!S$3=Kişisel!$C$1))),CONCATENATE(S$2,"-",Program!S247," "),"")</f>
        <v/>
      </c>
      <c r="T247" t="str">
        <f>IF(AND(Program!T247&lt;&gt;"",OR(Kişisel!$C$1=Program!T249,AND(Program!T249="",Program!T$3=Kişisel!$C$1))),CONCATENATE(T$2,"-",Program!T247," "),"")</f>
        <v/>
      </c>
      <c r="U247" t="str">
        <f>IF(AND(Program!U247&lt;&gt;"",OR(Kişisel!$C$1=Program!U249,AND(Program!U249="",Program!U$3=Kişisel!$C$1))),CONCATENATE(U$2,"-",Program!U247," "),"")</f>
        <v/>
      </c>
      <c r="V247" t="str">
        <f>IF(AND(Program!V247&lt;&gt;"",OR(Kişisel!$C$1=Program!V249,AND(Program!V249="",Program!V$3=Kişisel!$C$1))),CONCATENATE(V$2,"-",Program!V247," "),"")</f>
        <v/>
      </c>
      <c r="W247" t="str">
        <f>IF(AND(Program!W247&lt;&gt;"",OR(Kişisel!$C$1=Program!W249,AND(Program!W249="",Program!W$3=Kişisel!$C$1))),CONCATENATE(W$2,"-",Program!W247," "),"")</f>
        <v/>
      </c>
      <c r="X247" t="str">
        <f>IF(AND(Program!X247&lt;&gt;"",OR(Kişisel!$C$1=Program!X249,AND(Program!X249="",Program!X$3=Kişisel!$C$1))),CONCATENATE(X$2,"-",Program!X247," "),"")</f>
        <v/>
      </c>
      <c r="Y247" t="str">
        <f>IF(AND(Program!Y247&lt;&gt;"",OR(Kişisel!$C$1=Program!Y249,AND(Program!Y249="",Program!Y$3=Kişisel!$C$1))),CONCATENATE(Y$2,"-",Program!Y247," "),"")</f>
        <v/>
      </c>
      <c r="Z247" t="str">
        <f>IF(AND(Program!Z247&lt;&gt;"",OR(Kişisel!$C$1=Program!Z249,AND(Program!Z249="",Program!Z$3=Kişisel!$C$1))),CONCATENATE(Z$2,"-",Program!Z247," "),"")</f>
        <v/>
      </c>
      <c r="AA247" t="str">
        <f>IF(AND(Program!AA247&lt;&gt;"",OR(Kişisel!$C$1=Program!AA249,AND(Program!AA249="",Program!AA$3=Kişisel!$C$1))),CONCATENATE(AA$2,"-",Program!AA247," "),"")</f>
        <v/>
      </c>
      <c r="AB247" t="str">
        <f>IF(AND(Program!AD247&lt;&gt;"",OR(Kişisel!$C$1=Program!AD249,AND(Program!AD249="",Program!AD$3=Kişisel!$C$1))),CONCATENATE(AB$2,"-",Program!AD247," "),"")</f>
        <v/>
      </c>
      <c r="AC247" t="str">
        <f>IF(AND(Program!AE247&lt;&gt;"",OR(Kişisel!$C$1=Program!AE249,AND(Program!AE249="",Program!AE$3=Kişisel!$C$1))),CONCATENATE(AC$2,"-",Program!AE247," "),"")</f>
        <v/>
      </c>
      <c r="AD247" t="str">
        <f>IF(AND(Program!AH247&lt;&gt;"",OR(Kişisel!$C$1=Program!AH249,AND(Program!AH249="",Program!AH$3=Kişisel!$C$1))),CONCATENATE(AD$2,"-",Program!AH247," "),"")</f>
        <v/>
      </c>
      <c r="AE247" t="str">
        <f>IF(AND(Program!AI247&lt;&gt;"",OR(Kişisel!$C$1=Program!AI249,AND(Program!AI249="",Program!AI$3=Kişisel!$C$1))),CONCATENATE(AE$2,"-",Program!AI247," "),"")</f>
        <v/>
      </c>
      <c r="AF247" t="str">
        <f>IF(AND(Program!AJ247&lt;&gt;"",OR(Kişisel!$C$1=Program!AJ249,AND(Program!AJ249="",Program!AJ$3=Kişisel!$C$1))),CONCATENATE(AF$2,"-",Program!AJ247," "),"")</f>
        <v/>
      </c>
      <c r="AG247" t="str">
        <f>IF(AND(Program!AK247&lt;&gt;"",OR(Kişisel!$C$1=Program!AK249,AND(Program!AK249="",Program!AK$3=Kişisel!$C$1))),CONCATENATE(AG$2,"-",Program!AK247," "),"")</f>
        <v/>
      </c>
      <c r="AH247" t="str">
        <f>IF(AND(Program!AP247&lt;&gt;"",OR(Kişisel!$C$1=Program!AP249,AND(Program!AP249="",Program!AP$3=Kişisel!$C$1))),CONCATENATE(AH$2,"-",Program!AP247," "),"")</f>
        <v/>
      </c>
      <c r="AI247" t="str">
        <f>IF(AND(Program!AQ247&lt;&gt;"",OR(Kişisel!$C$1=Program!AQ249,AND(Program!AQ249="",Program!AQ$3=Kişisel!$C$1))),CONCATENATE(AI$2,"-",Program!AQ247," "),"")</f>
        <v/>
      </c>
      <c r="AJ247" t="str">
        <f>IF(AND(Program!AR247&lt;&gt;"",OR(Kişisel!$C$1=Program!AR249,AND(Program!AR249="",Program!AR$3=Kişisel!$C$1))),CONCATENATE(AJ$2,"-",Program!AR247," "),"")</f>
        <v/>
      </c>
      <c r="AK247" t="str">
        <f>IF(AND(Program!AS247&lt;&gt;"",OR(Kişisel!$C$1=Program!AS249,AND(Program!AS249="",Program!AS$3=Kişisel!$C$1))),CONCATENATE(AK$2,"-",Program!AS247," "),"")</f>
        <v/>
      </c>
      <c r="AL247" t="str">
        <f>IF(AND(Program!AT247&lt;&gt;"",OR(Kişisel!$C$1=Program!AT249,AND(Program!AT249="",Program!AT$3=Kişisel!$C$1))),CONCATENATE(AL$2,"-",Program!AT247," "),"")</f>
        <v/>
      </c>
      <c r="AM247" t="str">
        <f>IF(AND(Program!AU247&lt;&gt;"",OR(Kişisel!$C$1=Program!AU249,AND(Program!AU249="",Program!AU$3=Kişisel!$C$1))),CONCATENATE(AM$2,"-",Program!AU247," "),"")</f>
        <v/>
      </c>
      <c r="AN247" t="str">
        <f>IF(AND(Program!AV247&lt;&gt;"",OR(Kişisel!$C$1=Program!AV249,AND(Program!AV249="",Program!AV$3=Kişisel!$C$1))),CONCATENATE(AN$2,"-",Program!AV247," "),"")</f>
        <v/>
      </c>
      <c r="AO247" t="str">
        <f>IF(AND(Program!AW247&lt;&gt;"",OR(Kişisel!$C$1=Program!AW249,AND(Program!AW249="",Program!AW$3=Kişisel!$C$1))),CONCATENATE(AO$2,"-",Program!AW247," "),"")</f>
        <v/>
      </c>
      <c r="AP247" t="str">
        <f>IF(AND(Program!AX247&lt;&gt;"",OR(Kişisel!$C$1=Program!AX249,AND(Program!AX249="",Program!AX$3=Kişisel!$C$1))),CONCATENATE(AP$2,"-",Program!AX247," "),"")</f>
        <v/>
      </c>
      <c r="AQ247" t="str">
        <f>IF(AND(Program!AY247&lt;&gt;"",OR(Kişisel!$C$1=Program!AY249,AND(Program!AY249="",Program!AY$3=Kişisel!$C$1))),CONCATENATE(AQ$2,"-",Program!AY247," "),"")</f>
        <v/>
      </c>
      <c r="AR247" t="str">
        <f>IF(AND(Program!AZ247&lt;&gt;"",OR(Kişisel!$C$1=Program!AZ249,AND(Program!AZ249="",Program!AZ$3=Kişisel!$C$1))),CONCATENATE(AR$2,"-",Program!AZ247," "),"")</f>
        <v/>
      </c>
      <c r="AS247" t="str">
        <f>IF(AND(Program!BA247&lt;&gt;"",OR(Kişisel!$C$1=Program!BA249,AND(Program!BA249="",Program!BA$3=Kişisel!$C$1))),CONCATENATE(AS$2,"-",Program!BA247," "),"")</f>
        <v/>
      </c>
      <c r="AT247" t="str">
        <f>IF(AND(Program!BB247&lt;&gt;"",OR(Kişisel!$C$1=Program!BB249,AND(Program!BB249="",Program!BB$3=Kişisel!$C$1))),CONCATENATE(AT$2,"-",Program!BB247," "),"")</f>
        <v/>
      </c>
      <c r="AU247" t="str">
        <f>IF(AND(Program!BC247&lt;&gt;"",OR(Kişisel!$C$1=Program!BC249,AND(Program!BC249="",Program!BC$3=Kişisel!$C$1))),CONCATENATE(AU$2,"-",Program!BC247," "),"")</f>
        <v/>
      </c>
      <c r="AV247" t="str">
        <f>IF(AND(Program!BD247&lt;&gt;"",OR(Kişisel!$C$1=Program!BD249,AND(Program!BD249="",Program!BD$3=Kişisel!$C$1))),CONCATENATE(AV$2,"-",Program!BD247," "),"")</f>
        <v/>
      </c>
      <c r="AW247" t="str">
        <f>IF(AND(Program!BE247&lt;&gt;"",OR(Kişisel!$C$1=Program!BE249,AND(Program!BE249="",Program!BE$3=Kişisel!$C$1))),CONCATENATE(AW$2,"-",Program!BE247," "),"")</f>
        <v/>
      </c>
      <c r="AX247" t="str">
        <f>IF(AND(Program!BF247&lt;&gt;"",OR(Kişisel!$C$1=Program!BF249,AND(Program!BF249="",Program!BF$3=Kişisel!$C$1))),CONCATENATE(AX$2,"-",Program!BF247," "),"")</f>
        <v/>
      </c>
      <c r="AY247" t="str">
        <f>IF(AND(Program!BG247&lt;&gt;"",OR(Kişisel!$C$1=Program!BG249,AND(Program!BG249="",Program!BG$3=Kişisel!$C$1))),CONCATENATE(AY$2,"-",Program!BG247," "),"")</f>
        <v/>
      </c>
      <c r="AZ247" t="str">
        <f>IF(AND(Program!BH247&lt;&gt;"",OR(Kişisel!$C$1=Program!BH249,AND(Program!BH249="",Program!BH$3=Kişisel!$C$1))),CONCATENATE(AZ$2,"-",Program!BH247," "),"")</f>
        <v/>
      </c>
      <c r="BA247" t="str">
        <f>IF(AND(Program!BI247&lt;&gt;"",OR(Kişisel!$C$1=Program!BI249,AND(Program!BI249="",Program!BI$3=Kişisel!$C$1))),CONCATENATE(BA$2,"-",Program!BI247," "),"")</f>
        <v/>
      </c>
      <c r="BB247" t="str">
        <f>IF(AND(Program!BJ247&lt;&gt;"",OR(Kişisel!$C$1=Program!BJ249,AND(Program!BJ249="",Program!BJ$3=Kişisel!$C$1))),CONCATENATE(BB$2,"-",Program!BJ247," "),"")</f>
        <v/>
      </c>
      <c r="BC247" t="str">
        <f>IF(AND(Program!BK247&lt;&gt;"",OR(Kişisel!$C$1=Program!BK249,AND(Program!BK249="",Program!BK$3=Kişisel!$C$1))),CONCATENATE(BC$2,"-",Program!BK247," "),"")</f>
        <v/>
      </c>
      <c r="BD247" t="str">
        <f>IF(AND(Program!BL247&lt;&gt;"",OR(Kişisel!$C$1=Program!BL249,AND(Program!BL249="",Program!BL$3=Kişisel!$C$1))),CONCATENATE(BD$2,"-",Program!BL247," "),"")</f>
        <v/>
      </c>
      <c r="BE247" t="str">
        <f>IF(AND(Program!BM247&lt;&gt;"",OR(Kişisel!$C$1=Program!BM249,AND(Program!BM249="",Program!BM$3=Kişisel!$C$1))),CONCATENATE(BE$2,"-",Program!BM247," "),"")</f>
        <v/>
      </c>
      <c r="BF247" t="str">
        <f t="shared" ref="BF247" si="373">CONCATENATE(D247,D249,E247,E249,F247,F249,G247,G249,H247,H249,I247,I249,J247,J249,K247,K249,L247,L249,M247,M249,N247,N249,O247,O249,P247,P249,Q247,Q249,R247,R249,S247,S249,T247,T249,U247,U249,V247,V249,W247,W249,X247,X249,Y247,Y249,Z247,Z249,AA247,AA249,AB247,AB249,AC247,AC249,AD247,AD249,AE247,AE249,AF247,AF249,AG247,AG249,AH247,AH249,AI247,AI249,AJ247,AJ249,AK247,AK249,AL247,AL249,AM247,AM249,AN247,AN249,AO247,AO249,AP247,AP249,AQ247,AQ249)</f>
        <v/>
      </c>
      <c r="BG247" t="str">
        <f t="shared" si="371"/>
        <v/>
      </c>
    </row>
    <row r="248" spans="1:59">
      <c r="D248" s="29" t="str">
        <f>IF(D246&lt;&gt;"",IF(Program!D249&lt;&gt;"","("&amp;Program!D249&amp;")","("&amp;Program!D$3&amp;")"),"")</f>
        <v/>
      </c>
      <c r="E248" s="29" t="str">
        <f>IF(E246&lt;&gt;"",IF(Program!E249&lt;&gt;"","("&amp;Program!E249&amp;")","("&amp;Program!E$3&amp;")"),"")</f>
        <v/>
      </c>
      <c r="F248" s="29" t="str">
        <f>IF(F246&lt;&gt;"",IF(Program!F249&lt;&gt;"","("&amp;Program!F249&amp;")","("&amp;Program!F$3&amp;")"),"")</f>
        <v/>
      </c>
      <c r="G248" s="29" t="str">
        <f>IF(G246&lt;&gt;"",IF(Program!G249&lt;&gt;"","("&amp;Program!G249&amp;")","("&amp;Program!G$3&amp;")"),"")</f>
        <v/>
      </c>
      <c r="H248" s="29" t="str">
        <f>IF(H246&lt;&gt;"",IF(Program!H249&lt;&gt;"","("&amp;Program!H249&amp;")","("&amp;Program!H$3&amp;")"),"")</f>
        <v/>
      </c>
      <c r="I248" s="29" t="str">
        <f>IF(I246&lt;&gt;"",IF(Program!I249&lt;&gt;"","("&amp;Program!I249&amp;")","("&amp;Program!I$3&amp;")"),"")</f>
        <v/>
      </c>
      <c r="J248" s="29" t="str">
        <f>IF(J246&lt;&gt;"",IF(Program!J249&lt;&gt;"","("&amp;Program!J249&amp;")","("&amp;Program!J$3&amp;")"),"")</f>
        <v/>
      </c>
      <c r="K248" s="29" t="str">
        <f>IF(K246&lt;&gt;"",IF(Program!K249&lt;&gt;"","("&amp;Program!K249&amp;")","("&amp;Program!K$3&amp;")"),"")</f>
        <v/>
      </c>
      <c r="L248" s="29" t="str">
        <f>IF(L246&lt;&gt;"",IF(Program!L249&lt;&gt;"","("&amp;Program!L249&amp;")","("&amp;Program!L$3&amp;")"),"")</f>
        <v/>
      </c>
      <c r="M248" s="29" t="str">
        <f>IF(M246&lt;&gt;"",IF(Program!M249&lt;&gt;"","("&amp;Program!M249&amp;")","("&amp;Program!M$3&amp;")"),"")</f>
        <v/>
      </c>
      <c r="N248" s="29" t="str">
        <f>IF(N246&lt;&gt;"",IF(Program!N249&lt;&gt;"","("&amp;Program!N249&amp;")","("&amp;Program!N$3&amp;")"),"")</f>
        <v/>
      </c>
      <c r="O248" s="29" t="str">
        <f>IF(O246&lt;&gt;"",IF(Program!O249&lt;&gt;"","("&amp;Program!O249&amp;")","("&amp;Program!O$3&amp;")"),"")</f>
        <v/>
      </c>
      <c r="P248" s="29" t="str">
        <f>IF(P246&lt;&gt;"",IF(Program!P249&lt;&gt;"","("&amp;Program!P249&amp;")","("&amp;Program!P$3&amp;")"),"")</f>
        <v/>
      </c>
      <c r="Q248" s="29" t="str">
        <f>IF(Q246&lt;&gt;"",IF(Program!Q249&lt;&gt;"","("&amp;Program!Q249&amp;")","("&amp;Program!Q$3&amp;")"),"")</f>
        <v/>
      </c>
      <c r="R248" s="29" t="str">
        <f>IF(R246&lt;&gt;"",IF(Program!R249&lt;&gt;"","("&amp;Program!R249&amp;")","("&amp;Program!R$3&amp;")"),"")</f>
        <v/>
      </c>
      <c r="S248" s="29" t="str">
        <f>IF(S246&lt;&gt;"",IF(Program!S249&lt;&gt;"","("&amp;Program!S249&amp;")","("&amp;Program!S$3&amp;")"),"")</f>
        <v/>
      </c>
      <c r="T248" s="29" t="str">
        <f>IF(T246&lt;&gt;"",IF(Program!T249&lt;&gt;"","("&amp;Program!T249&amp;")","("&amp;Program!T$3&amp;")"),"")</f>
        <v/>
      </c>
      <c r="U248" s="29" t="str">
        <f>IF(U246&lt;&gt;"",IF(Program!U249&lt;&gt;"","("&amp;Program!U249&amp;")","("&amp;Program!U$3&amp;")"),"")</f>
        <v/>
      </c>
      <c r="V248" s="29" t="str">
        <f>IF(V246&lt;&gt;"",IF(Program!V249&lt;&gt;"","("&amp;Program!V249&amp;")","("&amp;Program!V$3&amp;")"),"")</f>
        <v/>
      </c>
      <c r="W248" s="29" t="str">
        <f>IF(W246&lt;&gt;"",IF(Program!W249&lt;&gt;"","("&amp;Program!W249&amp;")","("&amp;Program!W$3&amp;")"),"")</f>
        <v/>
      </c>
      <c r="X248" s="29" t="str">
        <f>IF(X246&lt;&gt;"",IF(Program!X249&lt;&gt;"","("&amp;Program!X249&amp;")","("&amp;Program!X$3&amp;")"),"")</f>
        <v/>
      </c>
      <c r="Y248" s="29" t="str">
        <f>IF(Y246&lt;&gt;"",IF(Program!Y249&lt;&gt;"","("&amp;Program!Y249&amp;")","("&amp;Program!Y$3&amp;")"),"")</f>
        <v/>
      </c>
      <c r="Z248" s="29" t="str">
        <f>IF(Z246&lt;&gt;"",IF(Program!Z249&lt;&gt;"","("&amp;Program!Z249&amp;")","("&amp;Program!Z$3&amp;")"),"")</f>
        <v/>
      </c>
      <c r="AA248" s="29" t="str">
        <f>IF(AA246&lt;&gt;"",IF(Program!AA249&lt;&gt;"","("&amp;Program!AA249&amp;")","("&amp;Program!AA$3&amp;")"),"")</f>
        <v/>
      </c>
      <c r="AB248" s="29" t="str">
        <f>IF(AB246&lt;&gt;"",IF(Program!AD249&lt;&gt;"","("&amp;Program!AD249&amp;")","("&amp;Program!AD$3&amp;")"),"")</f>
        <v/>
      </c>
      <c r="AC248" s="29" t="str">
        <f>IF(AC246&lt;&gt;"",IF(Program!AE249&lt;&gt;"","("&amp;Program!AE249&amp;")","("&amp;Program!AE$3&amp;")"),"")</f>
        <v/>
      </c>
      <c r="AD248" s="29" t="str">
        <f>IF(AD246&lt;&gt;"",IF(Program!AH249&lt;&gt;"","("&amp;Program!AH249&amp;")","("&amp;Program!AH$3&amp;")"),"")</f>
        <v/>
      </c>
      <c r="AE248" s="29" t="str">
        <f>IF(AE246&lt;&gt;"",IF(Program!AI249&lt;&gt;"","("&amp;Program!AI249&amp;")","("&amp;Program!AI$3&amp;")"),"")</f>
        <v/>
      </c>
      <c r="AF248" s="29" t="str">
        <f>IF(AF246&lt;&gt;"",IF(Program!AJ249&lt;&gt;"","("&amp;Program!AJ249&amp;")","("&amp;Program!AJ$3&amp;")"),"")</f>
        <v/>
      </c>
      <c r="AG248" s="29" t="str">
        <f>IF(AG246&lt;&gt;"",IF(Program!AK249&lt;&gt;"","("&amp;Program!AK249&amp;")","("&amp;Program!AK$3&amp;")"),"")</f>
        <v/>
      </c>
      <c r="AH248" s="29" t="str">
        <f>IF(AH246&lt;&gt;"",IF(Program!AP249&lt;&gt;"","("&amp;Program!AP249&amp;")","("&amp;Program!AP$3&amp;")"),"")</f>
        <v/>
      </c>
      <c r="AI248" s="29" t="str">
        <f>IF(AI246&lt;&gt;"",IF(Program!AQ249&lt;&gt;"","("&amp;Program!AQ249&amp;")","("&amp;Program!AQ$3&amp;")"),"")</f>
        <v/>
      </c>
      <c r="AJ248" s="29" t="str">
        <f>IF(AJ246&lt;&gt;"",IF(Program!AR249&lt;&gt;"","("&amp;Program!AR249&amp;")","("&amp;Program!AR$3&amp;")"),"")</f>
        <v/>
      </c>
      <c r="AK248" s="29" t="str">
        <f>IF(AK246&lt;&gt;"",IF(Program!AS249&lt;&gt;"","("&amp;Program!AS249&amp;")","("&amp;Program!AS$3&amp;")"),"")</f>
        <v/>
      </c>
      <c r="AL248" s="29" t="str">
        <f>IF(AL246&lt;&gt;"",IF(Program!AT249&lt;&gt;"","("&amp;Program!AT249&amp;")","("&amp;Program!AT$3&amp;")"),"")</f>
        <v/>
      </c>
      <c r="AM248" s="29" t="str">
        <f>IF(AM246&lt;&gt;"",IF(Program!AU249&lt;&gt;"","("&amp;Program!AU249&amp;")","("&amp;Program!AU$3&amp;")"),"")</f>
        <v/>
      </c>
      <c r="AN248" s="29" t="str">
        <f>IF(AN246&lt;&gt;"",IF(Program!AV249&lt;&gt;"","("&amp;Program!AV249&amp;")","("&amp;Program!AV$3&amp;")"),"")</f>
        <v/>
      </c>
      <c r="AO248" s="29" t="str">
        <f>IF(AO246&lt;&gt;"",IF(Program!AW249&lt;&gt;"","("&amp;Program!AW249&amp;")","("&amp;Program!AW$3&amp;")"),"")</f>
        <v/>
      </c>
      <c r="AP248" s="29" t="str">
        <f>IF(AP246&lt;&gt;"",IF(Program!AX249&lt;&gt;"","("&amp;Program!AX249&amp;")","("&amp;Program!AX$3&amp;")"),"")</f>
        <v/>
      </c>
      <c r="AQ248" s="29" t="str">
        <f>IF(AQ246&lt;&gt;"",IF(Program!AY249&lt;&gt;"","("&amp;Program!AY249&amp;")","("&amp;Program!AY$3&amp;")"),"")</f>
        <v/>
      </c>
      <c r="AR248" s="29" t="str">
        <f>IF(AR246&lt;&gt;"",IF(Program!AZ249&lt;&gt;"","("&amp;Program!AZ249&amp;")","("&amp;Program!AZ$3&amp;")"),"")</f>
        <v/>
      </c>
      <c r="AS248" s="29" t="str">
        <f>IF(AS246&lt;&gt;"",IF(Program!BA249&lt;&gt;"","("&amp;Program!BA249&amp;")","("&amp;Program!BA$3&amp;")"),"")</f>
        <v/>
      </c>
      <c r="AT248" s="29" t="str">
        <f>IF(AT246&lt;&gt;"",IF(Program!BB249&lt;&gt;"","("&amp;Program!BB249&amp;")","("&amp;Program!BB$3&amp;")"),"")</f>
        <v/>
      </c>
      <c r="AU248" s="29" t="str">
        <f>IF(AU246&lt;&gt;"",IF(Program!BC249&lt;&gt;"","("&amp;Program!BC249&amp;")","("&amp;Program!BC$3&amp;")"),"")</f>
        <v/>
      </c>
      <c r="AV248" s="29" t="str">
        <f>IF(AV246&lt;&gt;"",IF(Program!BD249&lt;&gt;"","("&amp;Program!BD249&amp;")","("&amp;Program!BD$3&amp;")"),"")</f>
        <v/>
      </c>
      <c r="AW248" s="29" t="str">
        <f>IF(AW246&lt;&gt;"",IF(Program!BE249&lt;&gt;"","("&amp;Program!BE249&amp;")","("&amp;Program!BE$3&amp;")"),"")</f>
        <v/>
      </c>
      <c r="AX248" s="29" t="str">
        <f>IF(AX246&lt;&gt;"",IF(Program!BF249&lt;&gt;"","("&amp;Program!BF249&amp;")","("&amp;Program!BF$3&amp;")"),"")</f>
        <v/>
      </c>
      <c r="AY248" s="29" t="str">
        <f>IF(AY246&lt;&gt;"",IF(Program!BG249&lt;&gt;"","("&amp;Program!BG249&amp;")","("&amp;Program!BG$3&amp;")"),"")</f>
        <v/>
      </c>
      <c r="AZ248" s="29" t="str">
        <f>IF(AZ246&lt;&gt;"",IF(Program!BH249&lt;&gt;"","("&amp;Program!BH249&amp;")","("&amp;Program!BH$3&amp;")"),"")</f>
        <v/>
      </c>
      <c r="BA248" s="29" t="str">
        <f>IF(BA246&lt;&gt;"",IF(Program!BI249&lt;&gt;"","("&amp;Program!BI249&amp;")","("&amp;Program!BI$3&amp;")"),"")</f>
        <v/>
      </c>
      <c r="BB248" s="29" t="str">
        <f>IF(BB246&lt;&gt;"",IF(Program!BJ249&lt;&gt;"","("&amp;Program!BJ249&amp;")","("&amp;Program!BJ$3&amp;")"),"")</f>
        <v/>
      </c>
      <c r="BC248" s="29" t="str">
        <f>IF(BC246&lt;&gt;"",IF(Program!BK249&lt;&gt;"","("&amp;Program!BK249&amp;")","("&amp;Program!BK$3&amp;")"),"")</f>
        <v/>
      </c>
      <c r="BD248" s="29" t="str">
        <f>IF(BD246&lt;&gt;"",IF(Program!BL249&lt;&gt;"","("&amp;Program!BL249&amp;")","("&amp;Program!BL$3&amp;")"),"")</f>
        <v/>
      </c>
      <c r="BE248" s="29" t="str">
        <f>IF(BE246&lt;&gt;"",IF(Program!BM249&lt;&gt;"","("&amp;Program!BM249&amp;")","("&amp;Program!BM$3&amp;")"),"")</f>
        <v/>
      </c>
      <c r="BF248" t="str">
        <f t="shared" ref="BF248" si="374">CONCATENATE(D248,E248,F248,G248,H248,I248,J248,K248,L248,M248,N248,O248,P248,Q248,R248,S248,T248,U248,V248,W248,X248,Y248,Z248,AA248,AB248,AC248,AD248,AE248,AF248,AG248,AH248,AI248,AJ248,AK248,AL248,AM248,AN248,AO248,AP248,AQ248,)</f>
        <v/>
      </c>
      <c r="BG248" t="str">
        <f t="shared" ref="BG248" si="375">CONCATENATE(AR248,AS248,AT248,AU248,AV248,AW248,AX248,AY248,AZ248,BA248,BB248,BC248,BD248,BE248,)</f>
        <v/>
      </c>
    </row>
    <row r="249" spans="1:59">
      <c r="C249" s="6" t="str">
        <f t="shared" si="343"/>
        <v/>
      </c>
      <c r="D249" s="9" t="str">
        <f>IF(IFERROR(SEARCH(Kişisel!$A$1,Program!D251),FALSE),D$2&amp;"-"&amp;Program!D250&amp;"/ ","")</f>
        <v/>
      </c>
      <c r="E249" s="9" t="str">
        <f>IF(IFERROR(SEARCH(Kişisel!$A$1,Program!E251),FALSE),E$2&amp;"-"&amp;Program!E250&amp;"/ ","")</f>
        <v/>
      </c>
      <c r="F249" s="9" t="str">
        <f>IF(IFERROR(SEARCH(Kişisel!$A$1,Program!F251),FALSE),F$2&amp;"-"&amp;Program!F250&amp;"/ ","")</f>
        <v/>
      </c>
      <c r="G249" s="9" t="str">
        <f>IF(IFERROR(SEARCH(Kişisel!$A$1,Program!G251),FALSE),G$2&amp;"-"&amp;Program!G250&amp;"/ ","")</f>
        <v/>
      </c>
      <c r="H249" s="9" t="str">
        <f>IF(IFERROR(SEARCH(Kişisel!$A$1,Program!H251),FALSE),H$2&amp;"-"&amp;Program!H250&amp;"/ ","")</f>
        <v/>
      </c>
      <c r="I249" s="9" t="str">
        <f>IF(IFERROR(SEARCH(Kişisel!$A$1,Program!I251),FALSE),I$2&amp;"-"&amp;Program!I250&amp;"/ ","")</f>
        <v/>
      </c>
      <c r="J249" s="9" t="str">
        <f>IF(IFERROR(SEARCH(Kişisel!$A$1,Program!J251),FALSE),J$2&amp;"-"&amp;Program!J250&amp;"/ ","")</f>
        <v/>
      </c>
      <c r="K249" s="9" t="str">
        <f>IF(IFERROR(SEARCH(Kişisel!$A$1,Program!K251),FALSE),K$2&amp;"-"&amp;Program!K250&amp;"/ ","")</f>
        <v/>
      </c>
      <c r="L249" s="9" t="str">
        <f>IF(IFERROR(SEARCH(Kişisel!$A$1,Program!L251),FALSE),L$2&amp;"-"&amp;Program!L250&amp;"/ ","")</f>
        <v/>
      </c>
      <c r="M249" s="9" t="str">
        <f>IF(IFERROR(SEARCH(Kişisel!$A$1,Program!M251),FALSE),M$2&amp;"-"&amp;Program!M250&amp;"/ ","")</f>
        <v/>
      </c>
      <c r="N249" s="9" t="str">
        <f>IF(IFERROR(SEARCH(Kişisel!$A$1,Program!N251),FALSE),N$2&amp;"-"&amp;Program!N250&amp;"/ ","")</f>
        <v/>
      </c>
      <c r="O249" s="9" t="str">
        <f>IF(IFERROR(SEARCH(Kişisel!$A$1,Program!O251),FALSE),O$2&amp;"-"&amp;Program!O250&amp;"/ ","")</f>
        <v/>
      </c>
      <c r="P249" s="9" t="str">
        <f>IF(IFERROR(SEARCH(Kişisel!$A$1,Program!P251),FALSE),P$2&amp;"-"&amp;Program!P250&amp;"/ ","")</f>
        <v/>
      </c>
      <c r="Q249" s="9" t="str">
        <f>IF(IFERROR(SEARCH(Kişisel!$A$1,Program!Q251),FALSE),Q$2&amp;"-"&amp;Program!Q250&amp;"/ ","")</f>
        <v/>
      </c>
      <c r="R249" s="9" t="str">
        <f>IF(IFERROR(SEARCH(Kişisel!$A$1,Program!R251),FALSE),R$2&amp;"-"&amp;Program!R250&amp;"/ ","")</f>
        <v/>
      </c>
      <c r="S249" s="9" t="str">
        <f>IF(IFERROR(SEARCH(Kişisel!$A$1,Program!S251),FALSE),S$2&amp;"-"&amp;Program!S250&amp;"/ ","")</f>
        <v/>
      </c>
      <c r="T249" s="9" t="str">
        <f>IF(IFERROR(SEARCH(Kişisel!$A$1,Program!T251),FALSE),T$2&amp;"-"&amp;Program!T250&amp;"/ ","")</f>
        <v/>
      </c>
      <c r="U249" s="9" t="str">
        <f>IF(IFERROR(SEARCH(Kişisel!$A$1,Program!U251),FALSE),U$2&amp;"-"&amp;Program!U250&amp;"/ ","")</f>
        <v/>
      </c>
      <c r="V249" s="9" t="str">
        <f>IF(IFERROR(SEARCH(Kişisel!$A$1,Program!V251),FALSE),V$2&amp;"-"&amp;Program!V250&amp;"/ ","")</f>
        <v/>
      </c>
      <c r="W249" s="9" t="str">
        <f>IF(IFERROR(SEARCH(Kişisel!$A$1,Program!W251),FALSE),W$2&amp;"-"&amp;Program!W250&amp;"/ ","")</f>
        <v/>
      </c>
      <c r="X249" s="9" t="str">
        <f>IF(IFERROR(SEARCH(Kişisel!$A$1,Program!X251),FALSE),X$2&amp;"-"&amp;Program!X250&amp;"/ ","")</f>
        <v/>
      </c>
      <c r="Y249" s="9" t="str">
        <f>IF(IFERROR(SEARCH(Kişisel!$A$1,Program!Y251),FALSE),Y$2&amp;"-"&amp;Program!Y250&amp;"/ ","")</f>
        <v/>
      </c>
      <c r="Z249" s="9" t="str">
        <f>IF(IFERROR(SEARCH(Kişisel!$A$1,Program!Z251),FALSE),Z$2&amp;"-"&amp;Program!Z250&amp;"/ ","")</f>
        <v/>
      </c>
      <c r="AA249" s="9" t="str">
        <f>IF(IFERROR(SEARCH(Kişisel!$A$1,Program!AA251),FALSE),AA$2&amp;"-"&amp;Program!AA250&amp;"/ ","")</f>
        <v/>
      </c>
      <c r="AB249" s="9" t="str">
        <f>IF(IFERROR(SEARCH(Kişisel!$A$1,Program!AD251),FALSE),AB$2&amp;"-"&amp;Program!AD250&amp;"/ ","")</f>
        <v/>
      </c>
      <c r="AC249" s="9" t="str">
        <f>IF(IFERROR(SEARCH(Kişisel!$A$1,Program!AE251),FALSE),AC$2&amp;"-"&amp;Program!AE250&amp;"/ ","")</f>
        <v/>
      </c>
      <c r="AD249" s="9" t="str">
        <f>IF(IFERROR(SEARCH(Kişisel!$A$1,Program!AH251),FALSE),AD$2&amp;"-"&amp;Program!AH250&amp;"/ ","")</f>
        <v/>
      </c>
      <c r="AE249" s="9" t="str">
        <f>IF(IFERROR(SEARCH(Kişisel!$A$1,Program!AI251),FALSE),AE$2&amp;"-"&amp;Program!AI250&amp;"/ ","")</f>
        <v/>
      </c>
      <c r="AF249" s="9" t="str">
        <f>IF(IFERROR(SEARCH(Kişisel!$A$1,Program!AJ251),FALSE),AF$2&amp;"-"&amp;Program!AJ250&amp;"/ ","")</f>
        <v/>
      </c>
      <c r="AG249" s="9" t="str">
        <f>IF(IFERROR(SEARCH(Kişisel!$A$1,Program!AK251),FALSE),AG$2&amp;"-"&amp;Program!AK250&amp;"/ ","")</f>
        <v/>
      </c>
      <c r="AH249" s="9" t="str">
        <f>IF(IFERROR(SEARCH(Kişisel!$A$1,Program!AP251),FALSE),AH$2&amp;"-"&amp;Program!AP250&amp;"/ ","")</f>
        <v/>
      </c>
      <c r="AI249" s="9" t="str">
        <f>IF(IFERROR(SEARCH(Kişisel!$A$1,Program!AQ251),FALSE),AI$2&amp;"-"&amp;Program!AQ250&amp;"/ ","")</f>
        <v/>
      </c>
      <c r="AJ249" s="9" t="str">
        <f>IF(IFERROR(SEARCH(Kişisel!$A$1,Program!AR251),FALSE),AJ$2&amp;"-"&amp;Program!AR250&amp;"/ ","")</f>
        <v/>
      </c>
      <c r="AK249" s="9" t="str">
        <f>IF(IFERROR(SEARCH(Kişisel!$A$1,Program!AS251),FALSE),AK$2&amp;"-"&amp;Program!AS250&amp;"/ ","")</f>
        <v/>
      </c>
      <c r="AL249" s="9" t="str">
        <f>IF(IFERROR(SEARCH(Kişisel!$A$1,Program!AT251),FALSE),AL$2&amp;"-"&amp;Program!AT250&amp;"/ ","")</f>
        <v/>
      </c>
      <c r="AM249" s="9" t="str">
        <f>IF(IFERROR(SEARCH(Kişisel!$A$1,Program!AU251),FALSE),AM$2&amp;"-"&amp;Program!AU250&amp;"/ ","")</f>
        <v/>
      </c>
      <c r="AN249" s="9" t="str">
        <f>IF(IFERROR(SEARCH(Kişisel!$A$1,Program!AV251),FALSE),AN$2&amp;"-"&amp;Program!AV250&amp;"/ ","")</f>
        <v/>
      </c>
      <c r="AO249" s="9" t="str">
        <f>IF(IFERROR(SEARCH(Kişisel!$A$1,Program!AW251),FALSE),AO$2&amp;"-"&amp;Program!AW250&amp;"/ ","")</f>
        <v/>
      </c>
      <c r="AP249" s="9" t="str">
        <f>IF(IFERROR(SEARCH(Kişisel!$A$1,Program!AX251),FALSE),AP$2&amp;"-"&amp;Program!AX250&amp;"/ ","")</f>
        <v/>
      </c>
      <c r="AQ249" s="9" t="str">
        <f>IF(IFERROR(SEARCH(Kişisel!$A$1,Program!AY251),FALSE),AQ$2&amp;"-"&amp;Program!AY250&amp;"/ ","")</f>
        <v/>
      </c>
      <c r="AR249" s="9" t="str">
        <f>IF(IFERROR(SEARCH(Kişisel!$A$1,Program!AZ251),FALSE),AR$2&amp;"-"&amp;Program!AZ250&amp;"/ ","")</f>
        <v/>
      </c>
      <c r="AS249" s="9" t="str">
        <f>IF(IFERROR(SEARCH(Kişisel!$A$1,Program!BA251),FALSE),AS$2&amp;"-"&amp;Program!BA250&amp;"/ ","")</f>
        <v/>
      </c>
      <c r="AT249" s="9" t="str">
        <f>IF(IFERROR(SEARCH(Kişisel!$A$1,Program!BB251),FALSE),AT$2&amp;"-"&amp;Program!BB250&amp;"/ ","")</f>
        <v/>
      </c>
      <c r="AU249" s="9" t="str">
        <f>IF(IFERROR(SEARCH(Kişisel!$A$1,Program!BC251),FALSE),AU$2&amp;"-"&amp;Program!BC250&amp;"/ ","")</f>
        <v/>
      </c>
      <c r="AV249" s="9" t="str">
        <f>IF(IFERROR(SEARCH(Kişisel!$A$1,Program!BD251),FALSE),AV$2&amp;"-"&amp;Program!BD250&amp;"/ ","")</f>
        <v/>
      </c>
      <c r="AW249" s="9" t="str">
        <f>IF(IFERROR(SEARCH(Kişisel!$A$1,Program!BE251),FALSE),AW$2&amp;"-"&amp;Program!BE250&amp;"/ ","")</f>
        <v/>
      </c>
      <c r="AX249" s="9" t="str">
        <f>IF(IFERROR(SEARCH(Kişisel!$A$1,Program!BF251),FALSE),AX$2&amp;"-"&amp;Program!BF250&amp;"/ ","")</f>
        <v/>
      </c>
      <c r="AY249" s="9" t="str">
        <f>IF(IFERROR(SEARCH(Kişisel!$A$1,Program!BG251),FALSE),AY$2&amp;"-"&amp;Program!BG250&amp;"/ ","")</f>
        <v/>
      </c>
      <c r="AZ249" s="9" t="str">
        <f>IF(IFERROR(SEARCH(Kişisel!$A$1,Program!BH251),FALSE),AZ$2&amp;"-"&amp;Program!BH250&amp;"/ ","")</f>
        <v/>
      </c>
      <c r="BA249" s="9" t="str">
        <f>IF(IFERROR(SEARCH(Kişisel!$A$1,Program!BI251),FALSE),BA$2&amp;"-"&amp;Program!BI250&amp;"/ ","")</f>
        <v/>
      </c>
      <c r="BB249" s="9" t="str">
        <f>IF(IFERROR(SEARCH(Kişisel!$A$1,Program!BJ251),FALSE),BB$2&amp;"-"&amp;Program!BJ250&amp;"/ ","")</f>
        <v/>
      </c>
      <c r="BC249" s="9" t="str">
        <f>IF(IFERROR(SEARCH(Kişisel!$A$1,Program!BK251),FALSE),BC$2&amp;"-"&amp;Program!BK250&amp;"/ ","")</f>
        <v/>
      </c>
      <c r="BD249" s="9" t="str">
        <f>IF(IFERROR(SEARCH(Kişisel!$A$1,Program!BL251),FALSE),BD$2&amp;"-"&amp;Program!BL250&amp;"/ ","")</f>
        <v/>
      </c>
      <c r="BE249" s="9" t="str">
        <f>IF(IFERROR(SEARCH(Kişisel!$A$1,Program!BM251),FALSE),BE$2&amp;"-"&amp;Program!BM250&amp;"/ ","")</f>
        <v/>
      </c>
      <c r="BG249" t="str">
        <f t="shared" ref="BG249:BG250" si="376">CONCATENATE(AR249,AR251,AS249,AS251,AT249,AT251,AU249,AU251,AV249,AV251,AW249,AW251,AX249,AX251,AY249,AY251,AZ249,AZ251,BA249,BA251,BB249,BB251,BC249,BC251,BD249,BD251,BE249,BE251)</f>
        <v/>
      </c>
    </row>
    <row r="250" spans="1:59">
      <c r="C250" s="6" t="str">
        <f t="shared" ref="C250" si="377">CONCATENATE(D250,E250,F250,G250,H250,I250,J250,K250,L250,M250,N250,O250,P250,Q250,R250,S250,T250,U250,V250,W250,X250,Y250,Z250,AA250,AB250,AC250,AD250,AE250,AF250,AG250,AH250,AI250,AJ250,AK250,AL250,AM250,AN250,AO250,AP250,AQ250,)</f>
        <v/>
      </c>
      <c r="D250" t="str">
        <f>IF(AND(Program!D250&lt;&gt;"",OR(Kişisel!$C$1=Program!D252,AND(Program!D252="",Program!D$3=Kişisel!$C$1))),CONCATENATE(D$2,"-",Program!D250," "),"")</f>
        <v/>
      </c>
      <c r="E250" t="str">
        <f>IF(AND(Program!E250&lt;&gt;"",OR(Kişisel!$C$1=Program!E252,AND(Program!E252="",Program!E$3=Kişisel!$C$1))),CONCATENATE(E$2,"-",Program!E250," "),"")</f>
        <v/>
      </c>
      <c r="F250" t="str">
        <f>IF(AND(Program!F250&lt;&gt;"",OR(Kişisel!$C$1=Program!F252,AND(Program!F252="",Program!F$3=Kişisel!$C$1))),CONCATENATE(F$2,"-",Program!F250," "),"")</f>
        <v/>
      </c>
      <c r="G250" t="str">
        <f>IF(AND(Program!G250&lt;&gt;"",OR(Kişisel!$C$1=Program!G252,AND(Program!G252="",Program!G$3=Kişisel!$C$1))),CONCATENATE(G$2,"-",Program!G250," "),"")</f>
        <v/>
      </c>
      <c r="H250" t="str">
        <f>IF(AND(Program!H250&lt;&gt;"",OR(Kişisel!$C$1=Program!H252,AND(Program!H252="",Program!H$3=Kişisel!$C$1))),CONCATENATE(H$2,"-",Program!H250," "),"")</f>
        <v/>
      </c>
      <c r="I250" t="str">
        <f>IF(AND(Program!I250&lt;&gt;"",OR(Kişisel!$C$1=Program!I252,AND(Program!I252="",Program!I$3=Kişisel!$C$1))),CONCATENATE(I$2,"-",Program!I250," "),"")</f>
        <v/>
      </c>
      <c r="J250" t="str">
        <f>IF(AND(Program!J250&lt;&gt;"",OR(Kişisel!$C$1=Program!J252,AND(Program!J252="",Program!J$3=Kişisel!$C$1))),CONCATENATE(J$2,"-",Program!J250," "),"")</f>
        <v/>
      </c>
      <c r="K250" t="str">
        <f>IF(AND(Program!K250&lt;&gt;"",OR(Kişisel!$C$1=Program!K252,AND(Program!K252="",Program!K$3=Kişisel!$C$1))),CONCATENATE(K$2,"-",Program!K250," "),"")</f>
        <v/>
      </c>
      <c r="L250" t="str">
        <f>IF(AND(Program!L250&lt;&gt;"",OR(Kişisel!$C$1=Program!L252,AND(Program!L252="",Program!L$3=Kişisel!$C$1))),CONCATENATE(L$2,"-",Program!L250," "),"")</f>
        <v/>
      </c>
      <c r="M250" t="str">
        <f>IF(AND(Program!M250&lt;&gt;"",OR(Kişisel!$C$1=Program!M252,AND(Program!M252="",Program!M$3=Kişisel!$C$1))),CONCATENATE(M$2,"-",Program!M250," "),"")</f>
        <v/>
      </c>
      <c r="N250" t="str">
        <f>IF(AND(Program!N250&lt;&gt;"",OR(Kişisel!$C$1=Program!N252,AND(Program!N252="",Program!N$3=Kişisel!$C$1))),CONCATENATE(N$2,"-",Program!N250," "),"")</f>
        <v/>
      </c>
      <c r="O250" t="str">
        <f>IF(AND(Program!O250&lt;&gt;"",OR(Kişisel!$C$1=Program!O252,AND(Program!O252="",Program!O$3=Kişisel!$C$1))),CONCATENATE(O$2,"-",Program!O250," "),"")</f>
        <v/>
      </c>
      <c r="P250" t="str">
        <f>IF(AND(Program!P250&lt;&gt;"",OR(Kişisel!$C$1=Program!P252,AND(Program!P252="",Program!P$3=Kişisel!$C$1))),CONCATENATE(P$2,"-",Program!P250," "),"")</f>
        <v/>
      </c>
      <c r="Q250" t="str">
        <f>IF(AND(Program!Q250&lt;&gt;"",OR(Kişisel!$C$1=Program!Q252,AND(Program!Q252="",Program!Q$3=Kişisel!$C$1))),CONCATENATE(Q$2,"-",Program!Q250," "),"")</f>
        <v/>
      </c>
      <c r="R250" t="str">
        <f>IF(AND(Program!R250&lt;&gt;"",OR(Kişisel!$C$1=Program!R252,AND(Program!R252="",Program!R$3=Kişisel!$C$1))),CONCATENATE(R$2,"-",Program!R250," "),"")</f>
        <v/>
      </c>
      <c r="S250" t="str">
        <f>IF(AND(Program!S250&lt;&gt;"",OR(Kişisel!$C$1=Program!S252,AND(Program!S252="",Program!S$3=Kişisel!$C$1))),CONCATENATE(S$2,"-",Program!S250," "),"")</f>
        <v/>
      </c>
      <c r="T250" t="str">
        <f>IF(AND(Program!T250&lt;&gt;"",OR(Kişisel!$C$1=Program!T252,AND(Program!T252="",Program!T$3=Kişisel!$C$1))),CONCATENATE(T$2,"-",Program!T250," "),"")</f>
        <v/>
      </c>
      <c r="U250" t="str">
        <f>IF(AND(Program!U250&lt;&gt;"",OR(Kişisel!$C$1=Program!U252,AND(Program!U252="",Program!U$3=Kişisel!$C$1))),CONCATENATE(U$2,"-",Program!U250," "),"")</f>
        <v/>
      </c>
      <c r="V250" t="str">
        <f>IF(AND(Program!V250&lt;&gt;"",OR(Kişisel!$C$1=Program!V252,AND(Program!V252="",Program!V$3=Kişisel!$C$1))),CONCATENATE(V$2,"-",Program!V250," "),"")</f>
        <v/>
      </c>
      <c r="W250" t="str">
        <f>IF(AND(Program!W250&lt;&gt;"",OR(Kişisel!$C$1=Program!W252,AND(Program!W252="",Program!W$3=Kişisel!$C$1))),CONCATENATE(W$2,"-",Program!W250," "),"")</f>
        <v/>
      </c>
      <c r="X250" t="str">
        <f>IF(AND(Program!X250&lt;&gt;"",OR(Kişisel!$C$1=Program!X252,AND(Program!X252="",Program!X$3=Kişisel!$C$1))),CONCATENATE(X$2,"-",Program!X250," "),"")</f>
        <v/>
      </c>
      <c r="Y250" t="str">
        <f>IF(AND(Program!Y250&lt;&gt;"",OR(Kişisel!$C$1=Program!Y252,AND(Program!Y252="",Program!Y$3=Kişisel!$C$1))),CONCATENATE(Y$2,"-",Program!Y250," "),"")</f>
        <v/>
      </c>
      <c r="Z250" t="str">
        <f>IF(AND(Program!Z250&lt;&gt;"",OR(Kişisel!$C$1=Program!Z252,AND(Program!Z252="",Program!Z$3=Kişisel!$C$1))),CONCATENATE(Z$2,"-",Program!Z250," "),"")</f>
        <v/>
      </c>
      <c r="AA250" t="str">
        <f>IF(AND(Program!AA250&lt;&gt;"",OR(Kişisel!$C$1=Program!AA252,AND(Program!AA252="",Program!AA$3=Kişisel!$C$1))),CONCATENATE(AA$2,"-",Program!AA250," "),"")</f>
        <v/>
      </c>
      <c r="AB250" t="str">
        <f>IF(AND(Program!AD250&lt;&gt;"",OR(Kişisel!$C$1=Program!AD252,AND(Program!AD252="",Program!AD$3=Kişisel!$C$1))),CONCATENATE(AB$2,"-",Program!AD250," "),"")</f>
        <v/>
      </c>
      <c r="AC250" t="str">
        <f>IF(AND(Program!AE250&lt;&gt;"",OR(Kişisel!$C$1=Program!AE252,AND(Program!AE252="",Program!AE$3=Kişisel!$C$1))),CONCATENATE(AC$2,"-",Program!AE250," "),"")</f>
        <v/>
      </c>
      <c r="AD250" t="str">
        <f>IF(AND(Program!AH250&lt;&gt;"",OR(Kişisel!$C$1=Program!AH252,AND(Program!AH252="",Program!AH$3=Kişisel!$C$1))),CONCATENATE(AD$2,"-",Program!AH250," "),"")</f>
        <v/>
      </c>
      <c r="AE250" t="str">
        <f>IF(AND(Program!AI250&lt;&gt;"",OR(Kişisel!$C$1=Program!AI252,AND(Program!AI252="",Program!AI$3=Kişisel!$C$1))),CONCATENATE(AE$2,"-",Program!AI250," "),"")</f>
        <v/>
      </c>
      <c r="AF250" t="str">
        <f>IF(AND(Program!AJ250&lt;&gt;"",OR(Kişisel!$C$1=Program!AJ252,AND(Program!AJ252="",Program!AJ$3=Kişisel!$C$1))),CONCATENATE(AF$2,"-",Program!AJ250," "),"")</f>
        <v/>
      </c>
      <c r="AG250" t="str">
        <f>IF(AND(Program!AK250&lt;&gt;"",OR(Kişisel!$C$1=Program!AK252,AND(Program!AK252="",Program!AK$3=Kişisel!$C$1))),CONCATENATE(AG$2,"-",Program!AK250," "),"")</f>
        <v/>
      </c>
      <c r="AH250" t="str">
        <f>IF(AND(Program!AP250&lt;&gt;"",OR(Kişisel!$C$1=Program!AP252,AND(Program!AP252="",Program!AP$3=Kişisel!$C$1))),CONCATENATE(AH$2,"-",Program!AP250," "),"")</f>
        <v/>
      </c>
      <c r="AI250" t="str">
        <f>IF(AND(Program!AQ250&lt;&gt;"",OR(Kişisel!$C$1=Program!AQ252,AND(Program!AQ252="",Program!AQ$3=Kişisel!$C$1))),CONCATENATE(AI$2,"-",Program!AQ250," "),"")</f>
        <v/>
      </c>
      <c r="AJ250" t="str">
        <f>IF(AND(Program!AR250&lt;&gt;"",OR(Kişisel!$C$1=Program!AR252,AND(Program!AR252="",Program!AR$3=Kişisel!$C$1))),CONCATENATE(AJ$2,"-",Program!AR250," "),"")</f>
        <v/>
      </c>
      <c r="AK250" t="str">
        <f>IF(AND(Program!AS250&lt;&gt;"",OR(Kişisel!$C$1=Program!AS252,AND(Program!AS252="",Program!AS$3=Kişisel!$C$1))),CONCATENATE(AK$2,"-",Program!AS250," "),"")</f>
        <v/>
      </c>
      <c r="AL250" t="str">
        <f>IF(AND(Program!AT250&lt;&gt;"",OR(Kişisel!$C$1=Program!AT252,AND(Program!AT252="",Program!AT$3=Kişisel!$C$1))),CONCATENATE(AL$2,"-",Program!AT250," "),"")</f>
        <v/>
      </c>
      <c r="AM250" t="str">
        <f>IF(AND(Program!AU250&lt;&gt;"",OR(Kişisel!$C$1=Program!AU252,AND(Program!AU252="",Program!AU$3=Kişisel!$C$1))),CONCATENATE(AM$2,"-",Program!AU250," "),"")</f>
        <v/>
      </c>
      <c r="AN250" t="str">
        <f>IF(AND(Program!AV250&lt;&gt;"",OR(Kişisel!$C$1=Program!AV252,AND(Program!AV252="",Program!AV$3=Kişisel!$C$1))),CONCATENATE(AN$2,"-",Program!AV250," "),"")</f>
        <v/>
      </c>
      <c r="AO250" t="str">
        <f>IF(AND(Program!AW250&lt;&gt;"",OR(Kişisel!$C$1=Program!AW252,AND(Program!AW252="",Program!AW$3=Kişisel!$C$1))),CONCATENATE(AO$2,"-",Program!AW250," "),"")</f>
        <v/>
      </c>
      <c r="AP250" t="str">
        <f>IF(AND(Program!AX250&lt;&gt;"",OR(Kişisel!$C$1=Program!AX252,AND(Program!AX252="",Program!AX$3=Kişisel!$C$1))),CONCATENATE(AP$2,"-",Program!AX250," "),"")</f>
        <v/>
      </c>
      <c r="AQ250" t="str">
        <f>IF(AND(Program!AY250&lt;&gt;"",OR(Kişisel!$C$1=Program!AY252,AND(Program!AY252="",Program!AY$3=Kişisel!$C$1))),CONCATENATE(AQ$2,"-",Program!AY250," "),"")</f>
        <v/>
      </c>
      <c r="AR250" t="str">
        <f>IF(AND(Program!AZ250&lt;&gt;"",OR(Kişisel!$C$1=Program!AZ252,AND(Program!AZ252="",Program!AZ$3=Kişisel!$C$1))),CONCATENATE(AR$2,"-",Program!AZ250," "),"")</f>
        <v/>
      </c>
      <c r="AS250" t="str">
        <f>IF(AND(Program!BA250&lt;&gt;"",OR(Kişisel!$C$1=Program!BA252,AND(Program!BA252="",Program!BA$3=Kişisel!$C$1))),CONCATENATE(AS$2,"-",Program!BA250," "),"")</f>
        <v/>
      </c>
      <c r="AT250" t="str">
        <f>IF(AND(Program!BB250&lt;&gt;"",OR(Kişisel!$C$1=Program!BB252,AND(Program!BB252="",Program!BB$3=Kişisel!$C$1))),CONCATENATE(AT$2,"-",Program!BB250," "),"")</f>
        <v/>
      </c>
      <c r="AU250" t="str">
        <f>IF(AND(Program!BC250&lt;&gt;"",OR(Kişisel!$C$1=Program!BC252,AND(Program!BC252="",Program!BC$3=Kişisel!$C$1))),CONCATENATE(AU$2,"-",Program!BC250," "),"")</f>
        <v/>
      </c>
      <c r="AV250" t="str">
        <f>IF(AND(Program!BD250&lt;&gt;"",OR(Kişisel!$C$1=Program!BD252,AND(Program!BD252="",Program!BD$3=Kişisel!$C$1))),CONCATENATE(AV$2,"-",Program!BD250," "),"")</f>
        <v/>
      </c>
      <c r="AW250" t="str">
        <f>IF(AND(Program!BE250&lt;&gt;"",OR(Kişisel!$C$1=Program!BE252,AND(Program!BE252="",Program!BE$3=Kişisel!$C$1))),CONCATENATE(AW$2,"-",Program!BE250," "),"")</f>
        <v/>
      </c>
      <c r="AX250" t="str">
        <f>IF(AND(Program!BF250&lt;&gt;"",OR(Kişisel!$C$1=Program!BF252,AND(Program!BF252="",Program!BF$3=Kişisel!$C$1))),CONCATENATE(AX$2,"-",Program!BF250," "),"")</f>
        <v/>
      </c>
      <c r="AY250" t="str">
        <f>IF(AND(Program!BG250&lt;&gt;"",OR(Kişisel!$C$1=Program!BG252,AND(Program!BG252="",Program!BG$3=Kişisel!$C$1))),CONCATENATE(AY$2,"-",Program!BG250," "),"")</f>
        <v/>
      </c>
      <c r="AZ250" t="str">
        <f>IF(AND(Program!BH250&lt;&gt;"",OR(Kişisel!$C$1=Program!BH252,AND(Program!BH252="",Program!BH$3=Kişisel!$C$1))),CONCATENATE(AZ$2,"-",Program!BH250," "),"")</f>
        <v/>
      </c>
      <c r="BA250" t="str">
        <f>IF(AND(Program!BI250&lt;&gt;"",OR(Kişisel!$C$1=Program!BI252,AND(Program!BI252="",Program!BI$3=Kişisel!$C$1))),CONCATENATE(BA$2,"-",Program!BI250," "),"")</f>
        <v/>
      </c>
      <c r="BB250" t="str">
        <f>IF(AND(Program!BJ250&lt;&gt;"",OR(Kişisel!$C$1=Program!BJ252,AND(Program!BJ252="",Program!BJ$3=Kişisel!$C$1))),CONCATENATE(BB$2,"-",Program!BJ250," "),"")</f>
        <v/>
      </c>
      <c r="BC250" t="str">
        <f>IF(AND(Program!BK250&lt;&gt;"",OR(Kişisel!$C$1=Program!BK252,AND(Program!BK252="",Program!BK$3=Kişisel!$C$1))),CONCATENATE(BC$2,"-",Program!BK250," "),"")</f>
        <v/>
      </c>
      <c r="BD250" t="str">
        <f>IF(AND(Program!BL250&lt;&gt;"",OR(Kişisel!$C$1=Program!BL252,AND(Program!BL252="",Program!BL$3=Kişisel!$C$1))),CONCATENATE(BD$2,"-",Program!BL250," "),"")</f>
        <v/>
      </c>
      <c r="BE250" t="str">
        <f>IF(AND(Program!BM250&lt;&gt;"",OR(Kişisel!$C$1=Program!BM252,AND(Program!BM252="",Program!BM$3=Kişisel!$C$1))),CONCATENATE(BE$2,"-",Program!BM250," "),"")</f>
        <v/>
      </c>
      <c r="BF250" t="str">
        <f t="shared" ref="BF250" si="378">CONCATENATE(D250,D252,E250,E252,F250,F252,G250,G252,H250,H252,I250,I252,J250,J252,K250,K252,L250,L252,M250,M252,N250,N252,O250,O252,P250,P252,Q250,Q252,R250,R252,S250,S252,T250,T252,U250,U252,V250,V252,W250,W252,X250,X252,Y250,Y252,Z250,Z252,AA250,AA252,AB250,AB252,AC250,AC252,AD250,AD252,AE250,AE252,AF250,AF252,AG250,AG252,AH250,AH252,AI250,AI252,AJ250,AJ252,AK250,AK252,AL250,AL252,AM250,AM252,AN250,AN252,AO250,AO252,AP250,AP252,AQ250,AQ252)</f>
        <v/>
      </c>
      <c r="BG250" t="str">
        <f t="shared" si="376"/>
        <v/>
      </c>
    </row>
    <row r="251" spans="1:59">
      <c r="D251" s="29" t="str">
        <f>IF(D249&lt;&gt;"",IF(Program!D252&lt;&gt;"","("&amp;Program!D252&amp;")","("&amp;Program!D$3&amp;")"),"")</f>
        <v/>
      </c>
      <c r="E251" s="29" t="str">
        <f>IF(E249&lt;&gt;"",IF(Program!E252&lt;&gt;"","("&amp;Program!E252&amp;")","("&amp;Program!E$3&amp;")"),"")</f>
        <v/>
      </c>
      <c r="F251" s="29" t="str">
        <f>IF(F249&lt;&gt;"",IF(Program!F252&lt;&gt;"","("&amp;Program!F252&amp;")","("&amp;Program!F$3&amp;")"),"")</f>
        <v/>
      </c>
      <c r="G251" s="29" t="str">
        <f>IF(G249&lt;&gt;"",IF(Program!G252&lt;&gt;"","("&amp;Program!G252&amp;")","("&amp;Program!G$3&amp;")"),"")</f>
        <v/>
      </c>
      <c r="H251" s="29" t="str">
        <f>IF(H249&lt;&gt;"",IF(Program!H252&lt;&gt;"","("&amp;Program!H252&amp;")","("&amp;Program!H$3&amp;")"),"")</f>
        <v/>
      </c>
      <c r="I251" s="29" t="str">
        <f>IF(I249&lt;&gt;"",IF(Program!I252&lt;&gt;"","("&amp;Program!I252&amp;")","("&amp;Program!I$3&amp;")"),"")</f>
        <v/>
      </c>
      <c r="J251" s="29" t="str">
        <f>IF(J249&lt;&gt;"",IF(Program!J252&lt;&gt;"","("&amp;Program!J252&amp;")","("&amp;Program!J$3&amp;")"),"")</f>
        <v/>
      </c>
      <c r="K251" s="29" t="str">
        <f>IF(K249&lt;&gt;"",IF(Program!K252&lt;&gt;"","("&amp;Program!K252&amp;")","("&amp;Program!K$3&amp;")"),"")</f>
        <v/>
      </c>
      <c r="L251" s="29" t="str">
        <f>IF(L249&lt;&gt;"",IF(Program!L252&lt;&gt;"","("&amp;Program!L252&amp;")","("&amp;Program!L$3&amp;")"),"")</f>
        <v/>
      </c>
      <c r="M251" s="29" t="str">
        <f>IF(M249&lt;&gt;"",IF(Program!M252&lt;&gt;"","("&amp;Program!M252&amp;")","("&amp;Program!M$3&amp;")"),"")</f>
        <v/>
      </c>
      <c r="N251" s="29" t="str">
        <f>IF(N249&lt;&gt;"",IF(Program!N252&lt;&gt;"","("&amp;Program!N252&amp;")","("&amp;Program!N$3&amp;")"),"")</f>
        <v/>
      </c>
      <c r="O251" s="29" t="str">
        <f>IF(O249&lt;&gt;"",IF(Program!O252&lt;&gt;"","("&amp;Program!O252&amp;")","("&amp;Program!O$3&amp;")"),"")</f>
        <v/>
      </c>
      <c r="P251" s="29" t="str">
        <f>IF(P249&lt;&gt;"",IF(Program!P252&lt;&gt;"","("&amp;Program!P252&amp;")","("&amp;Program!P$3&amp;")"),"")</f>
        <v/>
      </c>
      <c r="Q251" s="29" t="str">
        <f>IF(Q249&lt;&gt;"",IF(Program!Q252&lt;&gt;"","("&amp;Program!Q252&amp;")","("&amp;Program!Q$3&amp;")"),"")</f>
        <v/>
      </c>
      <c r="R251" s="29" t="str">
        <f>IF(R249&lt;&gt;"",IF(Program!R252&lt;&gt;"","("&amp;Program!R252&amp;")","("&amp;Program!R$3&amp;")"),"")</f>
        <v/>
      </c>
      <c r="S251" s="29" t="str">
        <f>IF(S249&lt;&gt;"",IF(Program!S252&lt;&gt;"","("&amp;Program!S252&amp;")","("&amp;Program!S$3&amp;")"),"")</f>
        <v/>
      </c>
      <c r="T251" s="29" t="str">
        <f>IF(T249&lt;&gt;"",IF(Program!T252&lt;&gt;"","("&amp;Program!T252&amp;")","("&amp;Program!T$3&amp;")"),"")</f>
        <v/>
      </c>
      <c r="U251" s="29" t="str">
        <f>IF(U249&lt;&gt;"",IF(Program!U252&lt;&gt;"","("&amp;Program!U252&amp;")","("&amp;Program!U$3&amp;")"),"")</f>
        <v/>
      </c>
      <c r="V251" s="29" t="str">
        <f>IF(V249&lt;&gt;"",IF(Program!V252&lt;&gt;"","("&amp;Program!V252&amp;")","("&amp;Program!V$3&amp;")"),"")</f>
        <v/>
      </c>
      <c r="W251" s="29" t="str">
        <f>IF(W249&lt;&gt;"",IF(Program!W252&lt;&gt;"","("&amp;Program!W252&amp;")","("&amp;Program!W$3&amp;")"),"")</f>
        <v/>
      </c>
      <c r="X251" s="29" t="str">
        <f>IF(X249&lt;&gt;"",IF(Program!X252&lt;&gt;"","("&amp;Program!X252&amp;")","("&amp;Program!X$3&amp;")"),"")</f>
        <v/>
      </c>
      <c r="Y251" s="29" t="str">
        <f>IF(Y249&lt;&gt;"",IF(Program!Y252&lt;&gt;"","("&amp;Program!Y252&amp;")","("&amp;Program!Y$3&amp;")"),"")</f>
        <v/>
      </c>
      <c r="Z251" s="29" t="str">
        <f>IF(Z249&lt;&gt;"",IF(Program!Z252&lt;&gt;"","("&amp;Program!Z252&amp;")","("&amp;Program!Z$3&amp;")"),"")</f>
        <v/>
      </c>
      <c r="AA251" s="29" t="str">
        <f>IF(AA249&lt;&gt;"",IF(Program!AA252&lt;&gt;"","("&amp;Program!AA252&amp;")","("&amp;Program!AA$3&amp;")"),"")</f>
        <v/>
      </c>
      <c r="AB251" s="29" t="str">
        <f>IF(AB249&lt;&gt;"",IF(Program!AD252&lt;&gt;"","("&amp;Program!AD252&amp;")","("&amp;Program!AD$3&amp;")"),"")</f>
        <v/>
      </c>
      <c r="AC251" s="29" t="str">
        <f>IF(AC249&lt;&gt;"",IF(Program!AE252&lt;&gt;"","("&amp;Program!AE252&amp;")","("&amp;Program!AE$3&amp;")"),"")</f>
        <v/>
      </c>
      <c r="AD251" s="29" t="str">
        <f>IF(AD249&lt;&gt;"",IF(Program!AH252&lt;&gt;"","("&amp;Program!AH252&amp;")","("&amp;Program!AH$3&amp;")"),"")</f>
        <v/>
      </c>
      <c r="AE251" s="29" t="str">
        <f>IF(AE249&lt;&gt;"",IF(Program!AI252&lt;&gt;"","("&amp;Program!AI252&amp;")","("&amp;Program!AI$3&amp;")"),"")</f>
        <v/>
      </c>
      <c r="AF251" s="29" t="str">
        <f>IF(AF249&lt;&gt;"",IF(Program!AJ252&lt;&gt;"","("&amp;Program!AJ252&amp;")","("&amp;Program!AJ$3&amp;")"),"")</f>
        <v/>
      </c>
      <c r="AG251" s="29" t="str">
        <f>IF(AG249&lt;&gt;"",IF(Program!AK252&lt;&gt;"","("&amp;Program!AK252&amp;")","("&amp;Program!AK$3&amp;")"),"")</f>
        <v/>
      </c>
      <c r="AH251" s="29" t="str">
        <f>IF(AH249&lt;&gt;"",IF(Program!AP252&lt;&gt;"","("&amp;Program!AP252&amp;")","("&amp;Program!AP$3&amp;")"),"")</f>
        <v/>
      </c>
      <c r="AI251" s="29" t="str">
        <f>IF(AI249&lt;&gt;"",IF(Program!AQ252&lt;&gt;"","("&amp;Program!AQ252&amp;")","("&amp;Program!AQ$3&amp;")"),"")</f>
        <v/>
      </c>
      <c r="AJ251" s="29" t="str">
        <f>IF(AJ249&lt;&gt;"",IF(Program!AR252&lt;&gt;"","("&amp;Program!AR252&amp;")","("&amp;Program!AR$3&amp;")"),"")</f>
        <v/>
      </c>
      <c r="AK251" s="29" t="str">
        <f>IF(AK249&lt;&gt;"",IF(Program!AS252&lt;&gt;"","("&amp;Program!AS252&amp;")","("&amp;Program!AS$3&amp;")"),"")</f>
        <v/>
      </c>
      <c r="AL251" s="29" t="str">
        <f>IF(AL249&lt;&gt;"",IF(Program!AT252&lt;&gt;"","("&amp;Program!AT252&amp;")","("&amp;Program!AT$3&amp;")"),"")</f>
        <v/>
      </c>
      <c r="AM251" s="29" t="str">
        <f>IF(AM249&lt;&gt;"",IF(Program!AU252&lt;&gt;"","("&amp;Program!AU252&amp;")","("&amp;Program!AU$3&amp;")"),"")</f>
        <v/>
      </c>
      <c r="AN251" s="29" t="str">
        <f>IF(AN249&lt;&gt;"",IF(Program!AV252&lt;&gt;"","("&amp;Program!AV252&amp;")","("&amp;Program!AV$3&amp;")"),"")</f>
        <v/>
      </c>
      <c r="AO251" s="29" t="str">
        <f>IF(AO249&lt;&gt;"",IF(Program!AW252&lt;&gt;"","("&amp;Program!AW252&amp;")","("&amp;Program!AW$3&amp;")"),"")</f>
        <v/>
      </c>
      <c r="AP251" s="29" t="str">
        <f>IF(AP249&lt;&gt;"",IF(Program!AX252&lt;&gt;"","("&amp;Program!AX252&amp;")","("&amp;Program!AX$3&amp;")"),"")</f>
        <v/>
      </c>
      <c r="AQ251" s="29" t="str">
        <f>IF(AQ249&lt;&gt;"",IF(Program!AY252&lt;&gt;"","("&amp;Program!AY252&amp;")","("&amp;Program!AY$3&amp;")"),"")</f>
        <v/>
      </c>
      <c r="AR251" s="29" t="str">
        <f>IF(AR249&lt;&gt;"",IF(Program!AZ252&lt;&gt;"","("&amp;Program!AZ252&amp;")","("&amp;Program!AZ$3&amp;")"),"")</f>
        <v/>
      </c>
      <c r="AS251" s="29" t="str">
        <f>IF(AS249&lt;&gt;"",IF(Program!BA252&lt;&gt;"","("&amp;Program!BA252&amp;")","("&amp;Program!BA$3&amp;")"),"")</f>
        <v/>
      </c>
      <c r="AT251" s="29" t="str">
        <f>IF(AT249&lt;&gt;"",IF(Program!BB252&lt;&gt;"","("&amp;Program!BB252&amp;")","("&amp;Program!BB$3&amp;")"),"")</f>
        <v/>
      </c>
      <c r="AU251" s="29" t="str">
        <f>IF(AU249&lt;&gt;"",IF(Program!BC252&lt;&gt;"","("&amp;Program!BC252&amp;")","("&amp;Program!BC$3&amp;")"),"")</f>
        <v/>
      </c>
      <c r="AV251" s="29" t="str">
        <f>IF(AV249&lt;&gt;"",IF(Program!BD252&lt;&gt;"","("&amp;Program!BD252&amp;")","("&amp;Program!BD$3&amp;")"),"")</f>
        <v/>
      </c>
      <c r="AW251" s="29" t="str">
        <f>IF(AW249&lt;&gt;"",IF(Program!BE252&lt;&gt;"","("&amp;Program!BE252&amp;")","("&amp;Program!BE$3&amp;")"),"")</f>
        <v/>
      </c>
      <c r="AX251" s="29" t="str">
        <f>IF(AX249&lt;&gt;"",IF(Program!BF252&lt;&gt;"","("&amp;Program!BF252&amp;")","("&amp;Program!BF$3&amp;")"),"")</f>
        <v/>
      </c>
      <c r="AY251" s="29" t="str">
        <f>IF(AY249&lt;&gt;"",IF(Program!BG252&lt;&gt;"","("&amp;Program!BG252&amp;")","("&amp;Program!BG$3&amp;")"),"")</f>
        <v/>
      </c>
      <c r="AZ251" s="29" t="str">
        <f>IF(AZ249&lt;&gt;"",IF(Program!BH252&lt;&gt;"","("&amp;Program!BH252&amp;")","("&amp;Program!BH$3&amp;")"),"")</f>
        <v/>
      </c>
      <c r="BA251" s="29" t="str">
        <f>IF(BA249&lt;&gt;"",IF(Program!BI252&lt;&gt;"","("&amp;Program!BI252&amp;")","("&amp;Program!BI$3&amp;")"),"")</f>
        <v/>
      </c>
      <c r="BB251" s="29" t="str">
        <f>IF(BB249&lt;&gt;"",IF(Program!BJ252&lt;&gt;"","("&amp;Program!BJ252&amp;")","("&amp;Program!BJ$3&amp;")"),"")</f>
        <v/>
      </c>
      <c r="BC251" s="29" t="str">
        <f>IF(BC249&lt;&gt;"",IF(Program!BK252&lt;&gt;"","("&amp;Program!BK252&amp;")","("&amp;Program!BK$3&amp;")"),"")</f>
        <v/>
      </c>
      <c r="BD251" s="29" t="str">
        <f>IF(BD249&lt;&gt;"",IF(Program!BL252&lt;&gt;"","("&amp;Program!BL252&amp;")","("&amp;Program!BL$3&amp;")"),"")</f>
        <v/>
      </c>
      <c r="BE251" s="29" t="str">
        <f>IF(BE249&lt;&gt;"",IF(Program!BM252&lt;&gt;"","("&amp;Program!BM252&amp;")","("&amp;Program!BM$3&amp;")"),"")</f>
        <v/>
      </c>
      <c r="BF251" t="str">
        <f t="shared" ref="BF251" si="379">CONCATENATE(D251,E251,F251,G251,H251,I251,J251,K251,L251,M251,N251,O251,P251,Q251,R251,S251,T251,U251,V251,W251,X251,Y251,Z251,AA251,AB251,AC251,AD251,AE251,AF251,AG251,AH251,AI251,AJ251,AK251,AL251,AM251,AN251,AO251,AP251,AQ251,)</f>
        <v/>
      </c>
      <c r="BG251" t="str">
        <f t="shared" ref="BG251" si="380">CONCATENATE(AR251,AS251,AT251,AU251,AV251,AW251,AX251,AY251,AZ251,BA251,BB251,BC251,BD251,BE251,)</f>
        <v/>
      </c>
    </row>
    <row r="252" spans="1:59">
      <c r="C252" s="6" t="str">
        <f t="shared" si="343"/>
        <v/>
      </c>
      <c r="D252" s="9" t="str">
        <f>IF(IFERROR(SEARCH(Kişisel!$A$1,Program!D254),FALSE),D$2&amp;"-"&amp;Program!D253&amp;"/ ","")</f>
        <v/>
      </c>
      <c r="E252" s="9" t="str">
        <f>IF(IFERROR(SEARCH(Kişisel!$A$1,Program!E254),FALSE),E$2&amp;"-"&amp;Program!E253&amp;"/ ","")</f>
        <v/>
      </c>
      <c r="F252" s="9" t="str">
        <f>IF(IFERROR(SEARCH(Kişisel!$A$1,Program!F254),FALSE),F$2&amp;"-"&amp;Program!F253&amp;"/ ","")</f>
        <v/>
      </c>
      <c r="G252" s="9" t="str">
        <f>IF(IFERROR(SEARCH(Kişisel!$A$1,Program!G254),FALSE),G$2&amp;"-"&amp;Program!G253&amp;"/ ","")</f>
        <v/>
      </c>
      <c r="H252" s="9" t="str">
        <f>IF(IFERROR(SEARCH(Kişisel!$A$1,Program!H254),FALSE),H$2&amp;"-"&amp;Program!H253&amp;"/ ","")</f>
        <v/>
      </c>
      <c r="I252" s="9" t="str">
        <f>IF(IFERROR(SEARCH(Kişisel!$A$1,Program!I254),FALSE),I$2&amp;"-"&amp;Program!I253&amp;"/ ","")</f>
        <v/>
      </c>
      <c r="J252" s="9" t="str">
        <f>IF(IFERROR(SEARCH(Kişisel!$A$1,Program!J254),FALSE),J$2&amp;"-"&amp;Program!J253&amp;"/ ","")</f>
        <v/>
      </c>
      <c r="K252" s="9" t="str">
        <f>IF(IFERROR(SEARCH(Kişisel!$A$1,Program!K254),FALSE),K$2&amp;"-"&amp;Program!K253&amp;"/ ","")</f>
        <v/>
      </c>
      <c r="L252" s="9" t="str">
        <f>IF(IFERROR(SEARCH(Kişisel!$A$1,Program!L254),FALSE),L$2&amp;"-"&amp;Program!L253&amp;"/ ","")</f>
        <v/>
      </c>
      <c r="M252" s="9" t="str">
        <f>IF(IFERROR(SEARCH(Kişisel!$A$1,Program!M254),FALSE),M$2&amp;"-"&amp;Program!M253&amp;"/ ","")</f>
        <v/>
      </c>
      <c r="N252" s="9" t="str">
        <f>IF(IFERROR(SEARCH(Kişisel!$A$1,Program!N254),FALSE),N$2&amp;"-"&amp;Program!N253&amp;"/ ","")</f>
        <v/>
      </c>
      <c r="O252" s="9" t="str">
        <f>IF(IFERROR(SEARCH(Kişisel!$A$1,Program!O254),FALSE),O$2&amp;"-"&amp;Program!O253&amp;"/ ","")</f>
        <v/>
      </c>
      <c r="P252" s="9" t="str">
        <f>IF(IFERROR(SEARCH(Kişisel!$A$1,Program!P254),FALSE),P$2&amp;"-"&amp;Program!P253&amp;"/ ","")</f>
        <v/>
      </c>
      <c r="Q252" s="9" t="str">
        <f>IF(IFERROR(SEARCH(Kişisel!$A$1,Program!Q254),FALSE),Q$2&amp;"-"&amp;Program!Q253&amp;"/ ","")</f>
        <v/>
      </c>
      <c r="R252" s="9" t="str">
        <f>IF(IFERROR(SEARCH(Kişisel!$A$1,Program!R254),FALSE),R$2&amp;"-"&amp;Program!R253&amp;"/ ","")</f>
        <v/>
      </c>
      <c r="S252" s="9" t="str">
        <f>IF(IFERROR(SEARCH(Kişisel!$A$1,Program!S254),FALSE),S$2&amp;"-"&amp;Program!S253&amp;"/ ","")</f>
        <v/>
      </c>
      <c r="T252" s="9" t="str">
        <f>IF(IFERROR(SEARCH(Kişisel!$A$1,Program!T254),FALSE),T$2&amp;"-"&amp;Program!T253&amp;"/ ","")</f>
        <v/>
      </c>
      <c r="U252" s="9" t="str">
        <f>IF(IFERROR(SEARCH(Kişisel!$A$1,Program!U254),FALSE),U$2&amp;"-"&amp;Program!U253&amp;"/ ","")</f>
        <v/>
      </c>
      <c r="V252" s="9" t="str">
        <f>IF(IFERROR(SEARCH(Kişisel!$A$1,Program!V254),FALSE),V$2&amp;"-"&amp;Program!V253&amp;"/ ","")</f>
        <v/>
      </c>
      <c r="W252" s="9" t="str">
        <f>IF(IFERROR(SEARCH(Kişisel!$A$1,Program!W254),FALSE),W$2&amp;"-"&amp;Program!W253&amp;"/ ","")</f>
        <v/>
      </c>
      <c r="X252" s="9" t="str">
        <f>IF(IFERROR(SEARCH(Kişisel!$A$1,Program!X254),FALSE),X$2&amp;"-"&amp;Program!X253&amp;"/ ","")</f>
        <v/>
      </c>
      <c r="Y252" s="9" t="str">
        <f>IF(IFERROR(SEARCH(Kişisel!$A$1,Program!Y254),FALSE),Y$2&amp;"-"&amp;Program!Y253&amp;"/ ","")</f>
        <v/>
      </c>
      <c r="Z252" s="9" t="str">
        <f>IF(IFERROR(SEARCH(Kişisel!$A$1,Program!Z254),FALSE),Z$2&amp;"-"&amp;Program!Z253&amp;"/ ","")</f>
        <v/>
      </c>
      <c r="AA252" s="9" t="str">
        <f>IF(IFERROR(SEARCH(Kişisel!$A$1,Program!AA254),FALSE),AA$2&amp;"-"&amp;Program!AA253&amp;"/ ","")</f>
        <v/>
      </c>
      <c r="AB252" s="9" t="str">
        <f>IF(IFERROR(SEARCH(Kişisel!$A$1,Program!AD254),FALSE),AB$2&amp;"-"&amp;Program!AD253&amp;"/ ","")</f>
        <v/>
      </c>
      <c r="AC252" s="9" t="str">
        <f>IF(IFERROR(SEARCH(Kişisel!$A$1,Program!AE254),FALSE),AC$2&amp;"-"&amp;Program!AE253&amp;"/ ","")</f>
        <v/>
      </c>
      <c r="AD252" s="9" t="str">
        <f>IF(IFERROR(SEARCH(Kişisel!$A$1,Program!AH254),FALSE),AD$2&amp;"-"&amp;Program!AH253&amp;"/ ","")</f>
        <v/>
      </c>
      <c r="AE252" s="9" t="str">
        <f>IF(IFERROR(SEARCH(Kişisel!$A$1,Program!AI254),FALSE),AE$2&amp;"-"&amp;Program!AI253&amp;"/ ","")</f>
        <v/>
      </c>
      <c r="AF252" s="9" t="str">
        <f>IF(IFERROR(SEARCH(Kişisel!$A$1,Program!AJ254),FALSE),AF$2&amp;"-"&amp;Program!AJ253&amp;"/ ","")</f>
        <v/>
      </c>
      <c r="AG252" s="9" t="str">
        <f>IF(IFERROR(SEARCH(Kişisel!$A$1,Program!AK254),FALSE),AG$2&amp;"-"&amp;Program!AK253&amp;"/ ","")</f>
        <v/>
      </c>
      <c r="AH252" s="9" t="str">
        <f>IF(IFERROR(SEARCH(Kişisel!$A$1,Program!AP254),FALSE),AH$2&amp;"-"&amp;Program!AP253&amp;"/ ","")</f>
        <v/>
      </c>
      <c r="AI252" s="9" t="str">
        <f>IF(IFERROR(SEARCH(Kişisel!$A$1,Program!AQ254),FALSE),AI$2&amp;"-"&amp;Program!AQ253&amp;"/ ","")</f>
        <v/>
      </c>
      <c r="AJ252" s="9" t="str">
        <f>IF(IFERROR(SEARCH(Kişisel!$A$1,Program!AR254),FALSE),AJ$2&amp;"-"&amp;Program!AR253&amp;"/ ","")</f>
        <v/>
      </c>
      <c r="AK252" s="9" t="str">
        <f>IF(IFERROR(SEARCH(Kişisel!$A$1,Program!AS254),FALSE),AK$2&amp;"-"&amp;Program!AS253&amp;"/ ","")</f>
        <v/>
      </c>
      <c r="AL252" s="9" t="str">
        <f>IF(IFERROR(SEARCH(Kişisel!$A$1,Program!AT254),FALSE),AL$2&amp;"-"&amp;Program!AT253&amp;"/ ","")</f>
        <v/>
      </c>
      <c r="AM252" s="9" t="str">
        <f>IF(IFERROR(SEARCH(Kişisel!$A$1,Program!AU254),FALSE),AM$2&amp;"-"&amp;Program!AU253&amp;"/ ","")</f>
        <v/>
      </c>
      <c r="AN252" s="9" t="str">
        <f>IF(IFERROR(SEARCH(Kişisel!$A$1,Program!AV254),FALSE),AN$2&amp;"-"&amp;Program!AV253&amp;"/ ","")</f>
        <v/>
      </c>
      <c r="AO252" s="9" t="str">
        <f>IF(IFERROR(SEARCH(Kişisel!$A$1,Program!AW254),FALSE),AO$2&amp;"-"&amp;Program!AW253&amp;"/ ","")</f>
        <v/>
      </c>
      <c r="AP252" s="9" t="str">
        <f>IF(IFERROR(SEARCH(Kişisel!$A$1,Program!AX254),FALSE),AP$2&amp;"-"&amp;Program!AX253&amp;"/ ","")</f>
        <v/>
      </c>
      <c r="AQ252" s="9" t="str">
        <f>IF(IFERROR(SEARCH(Kişisel!$A$1,Program!AY254),FALSE),AQ$2&amp;"-"&amp;Program!AY253&amp;"/ ","")</f>
        <v/>
      </c>
      <c r="AR252" s="9" t="str">
        <f>IF(IFERROR(SEARCH(Kişisel!$A$1,Program!AZ254),FALSE),AR$2&amp;"-"&amp;Program!AZ253&amp;"/ ","")</f>
        <v/>
      </c>
      <c r="AS252" s="9" t="str">
        <f>IF(IFERROR(SEARCH(Kişisel!$A$1,Program!BA254),FALSE),AS$2&amp;"-"&amp;Program!BA253&amp;"/ ","")</f>
        <v/>
      </c>
      <c r="AT252" s="9" t="str">
        <f>IF(IFERROR(SEARCH(Kişisel!$A$1,Program!BB254),FALSE),AT$2&amp;"-"&amp;Program!BB253&amp;"/ ","")</f>
        <v/>
      </c>
      <c r="AU252" s="9" t="str">
        <f>IF(IFERROR(SEARCH(Kişisel!$A$1,Program!BC254),FALSE),AU$2&amp;"-"&amp;Program!BC253&amp;"/ ","")</f>
        <v/>
      </c>
      <c r="AV252" s="9" t="str">
        <f>IF(IFERROR(SEARCH(Kişisel!$A$1,Program!BD254),FALSE),AV$2&amp;"-"&amp;Program!BD253&amp;"/ ","")</f>
        <v/>
      </c>
      <c r="AW252" s="9" t="str">
        <f>IF(IFERROR(SEARCH(Kişisel!$A$1,Program!BE254),FALSE),AW$2&amp;"-"&amp;Program!BE253&amp;"/ ","")</f>
        <v/>
      </c>
      <c r="AX252" s="9" t="str">
        <f>IF(IFERROR(SEARCH(Kişisel!$A$1,Program!BF254),FALSE),AX$2&amp;"-"&amp;Program!BF253&amp;"/ ","")</f>
        <v/>
      </c>
      <c r="AY252" s="9" t="str">
        <f>IF(IFERROR(SEARCH(Kişisel!$A$1,Program!BG254),FALSE),AY$2&amp;"-"&amp;Program!BG253&amp;"/ ","")</f>
        <v/>
      </c>
      <c r="AZ252" s="9" t="str">
        <f>IF(IFERROR(SEARCH(Kişisel!$A$1,Program!BH254),FALSE),AZ$2&amp;"-"&amp;Program!BH253&amp;"/ ","")</f>
        <v/>
      </c>
      <c r="BA252" s="9" t="str">
        <f>IF(IFERROR(SEARCH(Kişisel!$A$1,Program!BI254),FALSE),BA$2&amp;"-"&amp;Program!BI253&amp;"/ ","")</f>
        <v/>
      </c>
      <c r="BB252" s="9" t="str">
        <f>IF(IFERROR(SEARCH(Kişisel!$A$1,Program!BJ254),FALSE),BB$2&amp;"-"&amp;Program!BJ253&amp;"/ ","")</f>
        <v/>
      </c>
      <c r="BC252" s="9" t="str">
        <f>IF(IFERROR(SEARCH(Kişisel!$A$1,Program!BK254),FALSE),BC$2&amp;"-"&amp;Program!BK253&amp;"/ ","")</f>
        <v/>
      </c>
      <c r="BD252" s="9" t="str">
        <f>IF(IFERROR(SEARCH(Kişisel!$A$1,Program!BL254),FALSE),BD$2&amp;"-"&amp;Program!BL253&amp;"/ ","")</f>
        <v/>
      </c>
      <c r="BE252" s="9" t="str">
        <f>IF(IFERROR(SEARCH(Kişisel!$A$1,Program!BM254),FALSE),BE$2&amp;"-"&amp;Program!BM253&amp;"/ ","")</f>
        <v/>
      </c>
      <c r="BG252" t="str">
        <f t="shared" ref="BG252:BG253" si="381">CONCATENATE(AR252,AR254,AS252,AS254,AT252,AT254,AU252,AU254,AV252,AV254,AW252,AW254,AX252,AX254,AY252,AY254,AZ252,AZ254,BA252,BA254,BB252,BB254,BC252,BC254,BD252,BD254,BE252,BE254)</f>
        <v/>
      </c>
    </row>
    <row r="253" spans="1:59">
      <c r="C253" s="6" t="str">
        <f>CONCATENATE(D253,E253,F253,G253,H253,I253,J253,K253,L253,M253,N253,O253,P253,Q253,R253,S253,T253,U253,V253,W253,X253,Y253,Z253,AA253,AB253,AC253,AD253,AE253,AF253,AG253,AH253,AI253)</f>
        <v/>
      </c>
      <c r="D253" t="str">
        <f>IF(AND(Program!D253&lt;&gt;"",OR(Kişisel!$C$1=Program!D255,AND(Program!D255="",Program!D$3=Kişisel!$C$1))),CONCATENATE(D$2,"-",Program!D253," "),"")</f>
        <v/>
      </c>
      <c r="E253" t="str">
        <f>IF(AND(Program!E253&lt;&gt;"",OR(Kişisel!$C$1=Program!E255,AND(Program!E255="",Program!E$3=Kişisel!$C$1))),CONCATENATE(E$2,"-",Program!E253," "),"")</f>
        <v/>
      </c>
      <c r="F253" t="str">
        <f>IF(AND(Program!F253&lt;&gt;"",OR(Kişisel!$C$1=Program!F255,AND(Program!F255="",Program!F$3=Kişisel!$C$1))),CONCATENATE(F$2,"-",Program!F253," "),"")</f>
        <v/>
      </c>
      <c r="G253" t="str">
        <f>IF(AND(Program!G253&lt;&gt;"",OR(Kişisel!$C$1=Program!G255,AND(Program!G255="",Program!G$3=Kişisel!$C$1))),CONCATENATE(G$2,"-",Program!G253," "),"")</f>
        <v/>
      </c>
      <c r="H253" t="str">
        <f>IF(AND(Program!H253&lt;&gt;"",OR(Kişisel!$C$1=Program!H255,AND(Program!H255="",Program!H$3=Kişisel!$C$1))),CONCATENATE(H$2,"-",Program!H253," "),"")</f>
        <v/>
      </c>
      <c r="I253" t="str">
        <f>IF(AND(Program!I253&lt;&gt;"",OR(Kişisel!$C$1=Program!I255,AND(Program!I255="",Program!I$3=Kişisel!$C$1))),CONCATENATE(I$2,"-",Program!I253," "),"")</f>
        <v/>
      </c>
      <c r="J253" t="str">
        <f>IF(AND(Program!J253&lt;&gt;"",OR(Kişisel!$C$1=Program!J255,AND(Program!J255="",Program!J$3=Kişisel!$C$1))),CONCATENATE(J$2,"-",Program!J253," "),"")</f>
        <v/>
      </c>
      <c r="K253" t="str">
        <f>IF(AND(Program!K253&lt;&gt;"",OR(Kişisel!$C$1=Program!K255,AND(Program!K255="",Program!K$3=Kişisel!$C$1))),CONCATENATE(K$2,"-",Program!K253," "),"")</f>
        <v/>
      </c>
      <c r="L253" t="str">
        <f>IF(AND(Program!L253&lt;&gt;"",OR(Kişisel!$C$1=Program!L255,AND(Program!L255="",Program!L$3=Kişisel!$C$1))),CONCATENATE(L$2,"-",Program!L253," "),"")</f>
        <v/>
      </c>
      <c r="M253" t="str">
        <f>IF(AND(Program!M253&lt;&gt;"",OR(Kişisel!$C$1=Program!M255,AND(Program!M255="",Program!M$3=Kişisel!$C$1))),CONCATENATE(M$2,"-",Program!M253," "),"")</f>
        <v/>
      </c>
      <c r="N253" t="str">
        <f>IF(AND(Program!N253&lt;&gt;"",OR(Kişisel!$C$1=Program!N255,AND(Program!N255="",Program!N$3=Kişisel!$C$1))),CONCATENATE(N$2,"-",Program!N253," "),"")</f>
        <v/>
      </c>
      <c r="O253" t="str">
        <f>IF(AND(Program!O253&lt;&gt;"",OR(Kişisel!$C$1=Program!O255,AND(Program!O255="",Program!O$3=Kişisel!$C$1))),CONCATENATE(O$2,"-",Program!O253," "),"")</f>
        <v/>
      </c>
      <c r="P253" t="str">
        <f>IF(AND(Program!P253&lt;&gt;"",OR(Kişisel!$C$1=Program!P255,AND(Program!P255="",Program!P$3=Kişisel!$C$1))),CONCATENATE(P$2,"-",Program!P253," "),"")</f>
        <v/>
      </c>
      <c r="Q253" t="str">
        <f>IF(AND(Program!Q253&lt;&gt;"",OR(Kişisel!$C$1=Program!Q255,AND(Program!Q255="",Program!Q$3=Kişisel!$C$1))),CONCATENATE(Q$2,"-",Program!Q253," "),"")</f>
        <v/>
      </c>
      <c r="R253" t="str">
        <f>IF(AND(Program!R253&lt;&gt;"",OR(Kişisel!$C$1=Program!R255,AND(Program!R255="",Program!R$3=Kişisel!$C$1))),CONCATENATE(R$2,"-",Program!R253," "),"")</f>
        <v/>
      </c>
      <c r="S253" t="str">
        <f>IF(AND(Program!S253&lt;&gt;"",OR(Kişisel!$C$1=Program!S255,AND(Program!S255="",Program!S$3=Kişisel!$C$1))),CONCATENATE(S$2,"-",Program!S253," "),"")</f>
        <v/>
      </c>
      <c r="T253" t="str">
        <f>IF(AND(Program!T253&lt;&gt;"",OR(Kişisel!$C$1=Program!T255,AND(Program!T255="",Program!T$3=Kişisel!$C$1))),CONCATENATE(T$2,"-",Program!T253," "),"")</f>
        <v/>
      </c>
      <c r="U253" t="str">
        <f>IF(AND(Program!U253&lt;&gt;"",OR(Kişisel!$C$1=Program!U255,AND(Program!U255="",Program!U$3=Kişisel!$C$1))),CONCATENATE(U$2,"-",Program!U253," "),"")</f>
        <v/>
      </c>
      <c r="V253" t="str">
        <f>IF(AND(Program!V253&lt;&gt;"",OR(Kişisel!$C$1=Program!V255,AND(Program!V255="",Program!V$3=Kişisel!$C$1))),CONCATENATE(V$2,"-",Program!V253," "),"")</f>
        <v/>
      </c>
      <c r="W253" t="str">
        <f>IF(AND(Program!W253&lt;&gt;"",OR(Kişisel!$C$1=Program!W255,AND(Program!W255="",Program!W$3=Kişisel!$C$1))),CONCATENATE(W$2,"-",Program!W253," "),"")</f>
        <v/>
      </c>
      <c r="X253" t="str">
        <f>IF(AND(Program!X253&lt;&gt;"",OR(Kişisel!$C$1=Program!X255,AND(Program!X255="",Program!X$3=Kişisel!$C$1))),CONCATENATE(X$2,"-",Program!X253," "),"")</f>
        <v/>
      </c>
      <c r="Y253" t="str">
        <f>IF(AND(Program!Y253&lt;&gt;"",OR(Kişisel!$C$1=Program!Y255,AND(Program!Y255="",Program!Y$3=Kişisel!$C$1))),CONCATENATE(Y$2,"-",Program!Y253," "),"")</f>
        <v/>
      </c>
      <c r="Z253" t="str">
        <f>IF(AND(Program!Z253&lt;&gt;"",OR(Kişisel!$C$1=Program!Z255,AND(Program!Z255="",Program!Z$3=Kişisel!$C$1))),CONCATENATE(Z$2,"-",Program!Z253," "),"")</f>
        <v/>
      </c>
      <c r="AA253" t="str">
        <f>IF(AND(Program!AA253&lt;&gt;"",OR(Kişisel!$C$1=Program!AA255,AND(Program!AA255="",Program!AA$3=Kişisel!$C$1))),CONCATENATE(AA$2,"-",Program!AA253," "),"")</f>
        <v/>
      </c>
      <c r="AB253" t="str">
        <f>IF(AND(Program!AD253&lt;&gt;"",OR(Kişisel!$C$1=Program!AD255,AND(Program!AD255="",Program!AD$3=Kişisel!$C$1))),CONCATENATE(AB$2,"-",Program!AD253," "),"")</f>
        <v/>
      </c>
      <c r="AC253" t="str">
        <f>IF(AND(Program!AE253&lt;&gt;"",OR(Kişisel!$C$1=Program!AE255,AND(Program!AE255="",Program!AE$3=Kişisel!$C$1))),CONCATENATE(AC$2,"-",Program!AE253," "),"")</f>
        <v/>
      </c>
      <c r="AD253" t="str">
        <f>IF(AND(Program!AH253&lt;&gt;"",OR(Kişisel!$C$1=Program!AH255,AND(Program!AH255="",Program!AH$3=Kişisel!$C$1))),CONCATENATE(AD$2,"-",Program!AH253," "),"")</f>
        <v/>
      </c>
      <c r="AE253" t="str">
        <f>IF(AND(Program!AI253&lt;&gt;"",OR(Kişisel!$C$1=Program!AI255,AND(Program!AI255="",Program!AI$3=Kişisel!$C$1))),CONCATENATE(AE$2,"-",Program!AI253," "),"")</f>
        <v/>
      </c>
      <c r="AF253" t="str">
        <f>IF(AND(Program!AJ253&lt;&gt;"",OR(Kişisel!$C$1=Program!AJ255,AND(Program!AJ255="",Program!AJ$3=Kişisel!$C$1))),CONCATENATE(AF$2,"-",Program!AJ253," "),"")</f>
        <v/>
      </c>
      <c r="AG253" t="str">
        <f>IF(AND(Program!AK253&lt;&gt;"",OR(Kişisel!$C$1=Program!AK255,AND(Program!AK255="",Program!AK$3=Kişisel!$C$1))),CONCATENATE(AG$2,"-",Program!AK253," "),"")</f>
        <v/>
      </c>
      <c r="AH253" t="str">
        <f>IF(AND(Program!AP253&lt;&gt;"",OR(Kişisel!$C$1=Program!AP255,AND(Program!AP255="",Program!AP$3=Kişisel!$C$1))),CONCATENATE(AH$2,"-",Program!AP253," "),"")</f>
        <v/>
      </c>
      <c r="AI253" t="str">
        <f>IF(AND(Program!AQ253&lt;&gt;"",OR(Kişisel!$C$1=Program!AQ255,AND(Program!AQ255="",Program!AQ$3=Kişisel!$C$1))),CONCATENATE(AI$2,"-",Program!AQ253," "),"")</f>
        <v/>
      </c>
      <c r="AJ253" t="str">
        <f>IF(AND(Program!AR253&lt;&gt;"",OR(Kişisel!$C$1=Program!AR255,AND(Program!AR255="",Program!AR$3=Kişisel!$C$1))),CONCATENATE(AJ$2,"-",Program!AR253," "),"")</f>
        <v/>
      </c>
      <c r="AK253" t="str">
        <f>IF(AND(Program!AS253&lt;&gt;"",OR(Kişisel!$C$1=Program!AS255,AND(Program!AS255="",Program!AS$3=Kişisel!$C$1))),CONCATENATE(AK$2,"-",Program!AS253," "),"")</f>
        <v/>
      </c>
      <c r="AL253" t="str">
        <f>IF(AND(Program!AT253&lt;&gt;"",OR(Kişisel!$C$1=Program!AT255,AND(Program!AT255="",Program!AT$3=Kişisel!$C$1))),CONCATENATE(AL$2,"-",Program!AT253," "),"")</f>
        <v/>
      </c>
      <c r="AM253" t="str">
        <f>IF(AND(Program!AU253&lt;&gt;"",OR(Kişisel!$C$1=Program!AU255,AND(Program!AU255="",Program!AU$3=Kişisel!$C$1))),CONCATENATE(AM$2,"-",Program!AU253," "),"")</f>
        <v/>
      </c>
      <c r="AN253" t="str">
        <f>IF(AND(Program!AV253&lt;&gt;"",OR(Kişisel!$C$1=Program!AV255,AND(Program!AV255="",Program!AV$3=Kişisel!$C$1))),CONCATENATE(AN$2,"-",Program!AV253," "),"")</f>
        <v/>
      </c>
      <c r="AO253" t="str">
        <f>IF(AND(Program!AW253&lt;&gt;"",OR(Kişisel!$C$1=Program!AW255,AND(Program!AW255="",Program!AW$3=Kişisel!$C$1))),CONCATENATE(AO$2,"-",Program!AW253," "),"")</f>
        <v/>
      </c>
      <c r="AP253" t="str">
        <f>IF(AND(Program!AX253&lt;&gt;"",OR(Kişisel!$C$1=Program!AX255,AND(Program!AX255="",Program!AX$3=Kişisel!$C$1))),CONCATENATE(AP$2,"-",Program!AX253," "),"")</f>
        <v/>
      </c>
      <c r="AQ253" t="str">
        <f>IF(AND(Program!AY253&lt;&gt;"",OR(Kişisel!$C$1=Program!AY255,AND(Program!AY255="",Program!AY$3=Kişisel!$C$1))),CONCATENATE(AQ$2,"-",Program!AY253," "),"")</f>
        <v/>
      </c>
      <c r="AR253" t="str">
        <f>IF(AND(Program!AZ253&lt;&gt;"",OR(Kişisel!$C$1=Program!AZ255,AND(Program!AZ255="",Program!AZ$3=Kişisel!$C$1))),CONCATENATE(AR$2,"-",Program!AZ253," "),"")</f>
        <v/>
      </c>
      <c r="AS253" t="str">
        <f>IF(AND(Program!BA253&lt;&gt;"",OR(Kişisel!$C$1=Program!BA255,AND(Program!BA255="",Program!BA$3=Kişisel!$C$1))),CONCATENATE(AS$2,"-",Program!BA253," "),"")</f>
        <v/>
      </c>
      <c r="AT253" t="str">
        <f>IF(AND(Program!BB253&lt;&gt;"",OR(Kişisel!$C$1=Program!BB255,AND(Program!BB255="",Program!BB$3=Kişisel!$C$1))),CONCATENATE(AT$2,"-",Program!BB253," "),"")</f>
        <v/>
      </c>
      <c r="AU253" t="str">
        <f>IF(AND(Program!BC253&lt;&gt;"",OR(Kişisel!$C$1=Program!BC255,AND(Program!BC255="",Program!BC$3=Kişisel!$C$1))),CONCATENATE(AU$2,"-",Program!BC253," "),"")</f>
        <v/>
      </c>
      <c r="AV253" t="str">
        <f>IF(AND(Program!BD253&lt;&gt;"",OR(Kişisel!$C$1=Program!BD255,AND(Program!BD255="",Program!BD$3=Kişisel!$C$1))),CONCATENATE(AV$2,"-",Program!BD253," "),"")</f>
        <v/>
      </c>
      <c r="AW253" t="str">
        <f>IF(AND(Program!BE253&lt;&gt;"",OR(Kişisel!$C$1=Program!BE255,AND(Program!BE255="",Program!BE$3=Kişisel!$C$1))),CONCATENATE(AW$2,"-",Program!BE253," "),"")</f>
        <v/>
      </c>
      <c r="AX253" t="str">
        <f>IF(AND(Program!BF253&lt;&gt;"",OR(Kişisel!$C$1=Program!BF255,AND(Program!BF255="",Program!BF$3=Kişisel!$C$1))),CONCATENATE(AX$2,"-",Program!BF253," "),"")</f>
        <v/>
      </c>
      <c r="AY253" t="str">
        <f>IF(AND(Program!BG253&lt;&gt;"",OR(Kişisel!$C$1=Program!BG255,AND(Program!BG255="",Program!BG$3=Kişisel!$C$1))),CONCATENATE(AY$2,"-",Program!BG253," "),"")</f>
        <v/>
      </c>
      <c r="AZ253" t="str">
        <f>IF(AND(Program!BH253&lt;&gt;"",OR(Kişisel!$C$1=Program!BH255,AND(Program!BH255="",Program!BH$3=Kişisel!$C$1))),CONCATENATE(AZ$2,"-",Program!BH253," "),"")</f>
        <v/>
      </c>
      <c r="BA253" t="str">
        <f>IF(AND(Program!BI253&lt;&gt;"",OR(Kişisel!$C$1=Program!BI255,AND(Program!BI255="",Program!BI$3=Kişisel!$C$1))),CONCATENATE(BA$2,"-",Program!BI253," "),"")</f>
        <v/>
      </c>
      <c r="BB253" t="str">
        <f>IF(AND(Program!BJ253&lt;&gt;"",OR(Kişisel!$C$1=Program!BJ255,AND(Program!BJ255="",Program!BJ$3=Kişisel!$C$1))),CONCATENATE(BB$2,"-",Program!BJ253," "),"")</f>
        <v/>
      </c>
      <c r="BC253" t="str">
        <f>IF(AND(Program!BK253&lt;&gt;"",OR(Kişisel!$C$1=Program!BK255,AND(Program!BK255="",Program!BK$3=Kişisel!$C$1))),CONCATENATE(BC$2,"-",Program!BK253," "),"")</f>
        <v/>
      </c>
      <c r="BD253" t="str">
        <f>IF(AND(Program!BL253&lt;&gt;"",OR(Kişisel!$C$1=Program!BL255,AND(Program!BL255="",Program!BL$3=Kişisel!$C$1))),CONCATENATE(BD$2,"-",Program!BL253," "),"")</f>
        <v/>
      </c>
      <c r="BE253" t="str">
        <f>IF(AND(Program!BM253&lt;&gt;"",OR(Kişisel!$C$1=Program!BM255,AND(Program!BM255="",Program!BM$3=Kişisel!$C$1))),CONCATENATE(BE$2,"-",Program!BM253," "),"")</f>
        <v/>
      </c>
      <c r="BF253" t="str">
        <f t="shared" ref="BF253" si="382">CONCATENATE(D253,D255,E253,E255,F253,F255,G253,G255,H253,H255,I253,I255,J253,J255,K253,K255,L253,L255,M253,M255,N253,N255,O253,O255,P253,P255,Q253,Q255,R253,R255,S253,S255,T253,T255,U253,U255,V253,V255,W253,W255,X253,X255,Y253,Y255,Z253,Z255,AA253,AA255,AB253,AB255,AC253,AC255,AD253,AD255,AE253,AE255,AF253,AF255,AG253,AG255,AH253,AH255,AI253,AI255,AJ253,AJ255,AK253,AK255,AL253,AL255,AM253,AM255,AN253,AN255,AO253,AO255,AP253,AP255,AQ253,AQ255)</f>
        <v/>
      </c>
      <c r="BG253" t="str">
        <f t="shared" si="381"/>
        <v/>
      </c>
    </row>
    <row r="254" spans="1:59">
      <c r="D254" s="29" t="str">
        <f>IF(D252&lt;&gt;"",IF(Program!D255&lt;&gt;"","("&amp;Program!D255&amp;")","("&amp;Program!D$3&amp;")"),"")</f>
        <v/>
      </c>
      <c r="E254" s="29" t="str">
        <f>IF(E252&lt;&gt;"",IF(Program!E255&lt;&gt;"","("&amp;Program!E255&amp;")","("&amp;Program!E$3&amp;")"),"")</f>
        <v/>
      </c>
      <c r="F254" s="29" t="str">
        <f>IF(F252&lt;&gt;"",IF(Program!F255&lt;&gt;"","("&amp;Program!F255&amp;")","("&amp;Program!F$3&amp;")"),"")</f>
        <v/>
      </c>
      <c r="G254" s="29" t="str">
        <f>IF(G252&lt;&gt;"",IF(Program!G255&lt;&gt;"","("&amp;Program!G255&amp;")","("&amp;Program!G$3&amp;")"),"")</f>
        <v/>
      </c>
      <c r="H254" s="29" t="str">
        <f>IF(H252&lt;&gt;"",IF(Program!H255&lt;&gt;"","("&amp;Program!H255&amp;")","("&amp;Program!H$3&amp;")"),"")</f>
        <v/>
      </c>
      <c r="I254" s="29" t="str">
        <f>IF(I252&lt;&gt;"",IF(Program!I255&lt;&gt;"","("&amp;Program!I255&amp;")","("&amp;Program!I$3&amp;")"),"")</f>
        <v/>
      </c>
      <c r="J254" s="29" t="str">
        <f>IF(J252&lt;&gt;"",IF(Program!J255&lt;&gt;"","("&amp;Program!J255&amp;")","("&amp;Program!J$3&amp;")"),"")</f>
        <v/>
      </c>
      <c r="K254" s="29" t="str">
        <f>IF(K252&lt;&gt;"",IF(Program!K255&lt;&gt;"","("&amp;Program!K255&amp;")","("&amp;Program!K$3&amp;")"),"")</f>
        <v/>
      </c>
      <c r="L254" s="29" t="str">
        <f>IF(L252&lt;&gt;"",IF(Program!L255&lt;&gt;"","("&amp;Program!L255&amp;")","("&amp;Program!L$3&amp;")"),"")</f>
        <v/>
      </c>
      <c r="M254" s="29" t="str">
        <f>IF(M252&lt;&gt;"",IF(Program!M255&lt;&gt;"","("&amp;Program!M255&amp;")","("&amp;Program!M$3&amp;")"),"")</f>
        <v/>
      </c>
      <c r="N254" s="29" t="str">
        <f>IF(N252&lt;&gt;"",IF(Program!N255&lt;&gt;"","("&amp;Program!N255&amp;")","("&amp;Program!N$3&amp;")"),"")</f>
        <v/>
      </c>
      <c r="O254" s="29" t="str">
        <f>IF(O252&lt;&gt;"",IF(Program!O255&lt;&gt;"","("&amp;Program!O255&amp;")","("&amp;Program!O$3&amp;")"),"")</f>
        <v/>
      </c>
      <c r="P254" s="29" t="str">
        <f>IF(P252&lt;&gt;"",IF(Program!P255&lt;&gt;"","("&amp;Program!P255&amp;")","("&amp;Program!P$3&amp;")"),"")</f>
        <v/>
      </c>
      <c r="Q254" s="29" t="str">
        <f>IF(Q252&lt;&gt;"",IF(Program!Q255&lt;&gt;"","("&amp;Program!Q255&amp;")","("&amp;Program!Q$3&amp;")"),"")</f>
        <v/>
      </c>
      <c r="R254" s="29" t="str">
        <f>IF(R252&lt;&gt;"",IF(Program!R255&lt;&gt;"","("&amp;Program!R255&amp;")","("&amp;Program!R$3&amp;")"),"")</f>
        <v/>
      </c>
      <c r="S254" s="29" t="str">
        <f>IF(S252&lt;&gt;"",IF(Program!S255&lt;&gt;"","("&amp;Program!S255&amp;")","("&amp;Program!S$3&amp;")"),"")</f>
        <v/>
      </c>
      <c r="T254" s="29" t="str">
        <f>IF(T252&lt;&gt;"",IF(Program!T255&lt;&gt;"","("&amp;Program!T255&amp;")","("&amp;Program!T$3&amp;")"),"")</f>
        <v/>
      </c>
      <c r="U254" s="29" t="str">
        <f>IF(U252&lt;&gt;"",IF(Program!U255&lt;&gt;"","("&amp;Program!U255&amp;")","("&amp;Program!U$3&amp;")"),"")</f>
        <v/>
      </c>
      <c r="V254" s="29" t="str">
        <f>IF(V252&lt;&gt;"",IF(Program!V255&lt;&gt;"","("&amp;Program!V255&amp;")","("&amp;Program!V$3&amp;")"),"")</f>
        <v/>
      </c>
      <c r="W254" s="29" t="str">
        <f>IF(W252&lt;&gt;"",IF(Program!W255&lt;&gt;"","("&amp;Program!W255&amp;")","("&amp;Program!W$3&amp;")"),"")</f>
        <v/>
      </c>
      <c r="X254" s="29" t="str">
        <f>IF(X252&lt;&gt;"",IF(Program!X255&lt;&gt;"","("&amp;Program!X255&amp;")","("&amp;Program!X$3&amp;")"),"")</f>
        <v/>
      </c>
      <c r="Y254" s="29" t="str">
        <f>IF(Y252&lt;&gt;"",IF(Program!Y255&lt;&gt;"","("&amp;Program!Y255&amp;")","("&amp;Program!Y$3&amp;")"),"")</f>
        <v/>
      </c>
      <c r="Z254" s="29" t="str">
        <f>IF(Z252&lt;&gt;"",IF(Program!Z255&lt;&gt;"","("&amp;Program!Z255&amp;")","("&amp;Program!Z$3&amp;")"),"")</f>
        <v/>
      </c>
      <c r="AA254" s="29" t="str">
        <f>IF(AA252&lt;&gt;"",IF(Program!AA255&lt;&gt;"","("&amp;Program!AA255&amp;")","("&amp;Program!AA$3&amp;")"),"")</f>
        <v/>
      </c>
      <c r="AB254" s="29" t="str">
        <f>IF(AB252&lt;&gt;"",IF(Program!AD255&lt;&gt;"","("&amp;Program!AD255&amp;")","("&amp;Program!AD$3&amp;")"),"")</f>
        <v/>
      </c>
      <c r="AC254" s="29" t="str">
        <f>IF(AC252&lt;&gt;"",IF(Program!AE255&lt;&gt;"","("&amp;Program!AE255&amp;")","("&amp;Program!AE$3&amp;")"),"")</f>
        <v/>
      </c>
      <c r="AD254" s="29" t="str">
        <f>IF(AD252&lt;&gt;"",IF(Program!AH255&lt;&gt;"","("&amp;Program!AH255&amp;")","("&amp;Program!AH$3&amp;")"),"")</f>
        <v/>
      </c>
      <c r="AE254" s="29" t="str">
        <f>IF(AE252&lt;&gt;"",IF(Program!AI255&lt;&gt;"","("&amp;Program!AI255&amp;")","("&amp;Program!AI$3&amp;")"),"")</f>
        <v/>
      </c>
      <c r="AF254" s="29" t="str">
        <f>IF(AF252&lt;&gt;"",IF(Program!AJ255&lt;&gt;"","("&amp;Program!AJ255&amp;")","("&amp;Program!AJ$3&amp;")"),"")</f>
        <v/>
      </c>
      <c r="AG254" s="29" t="str">
        <f>IF(AG252&lt;&gt;"",IF(Program!AK255&lt;&gt;"","("&amp;Program!AK255&amp;")","("&amp;Program!AK$3&amp;")"),"")</f>
        <v/>
      </c>
      <c r="AH254" s="29" t="str">
        <f>IF(AH252&lt;&gt;"",IF(Program!AP255&lt;&gt;"","("&amp;Program!AP255&amp;")","("&amp;Program!AP$3&amp;")"),"")</f>
        <v/>
      </c>
      <c r="AI254" s="29" t="str">
        <f>IF(AI252&lt;&gt;"",IF(Program!AQ255&lt;&gt;"","("&amp;Program!AQ255&amp;")","("&amp;Program!AQ$3&amp;")"),"")</f>
        <v/>
      </c>
      <c r="AJ254" s="29" t="str">
        <f>IF(AJ252&lt;&gt;"",IF(Program!AR255&lt;&gt;"","("&amp;Program!AR255&amp;")","("&amp;Program!AR$3&amp;")"),"")</f>
        <v/>
      </c>
      <c r="AK254" s="29" t="str">
        <f>IF(AK252&lt;&gt;"",IF(Program!AS255&lt;&gt;"","("&amp;Program!AS255&amp;")","("&amp;Program!AS$3&amp;")"),"")</f>
        <v/>
      </c>
      <c r="AL254" s="29" t="str">
        <f>IF(AL252&lt;&gt;"",IF(Program!AT255&lt;&gt;"","("&amp;Program!AT255&amp;")","("&amp;Program!AT$3&amp;")"),"")</f>
        <v/>
      </c>
      <c r="AM254" s="29" t="str">
        <f>IF(AM252&lt;&gt;"",IF(Program!AU255&lt;&gt;"","("&amp;Program!AU255&amp;")","("&amp;Program!AU$3&amp;")"),"")</f>
        <v/>
      </c>
      <c r="AN254" s="29" t="str">
        <f>IF(AN252&lt;&gt;"",IF(Program!AV255&lt;&gt;"","("&amp;Program!AV255&amp;")","("&amp;Program!AV$3&amp;")"),"")</f>
        <v/>
      </c>
      <c r="AO254" s="29" t="str">
        <f>IF(AO252&lt;&gt;"",IF(Program!AW255&lt;&gt;"","("&amp;Program!AW255&amp;")","("&amp;Program!AW$3&amp;")"),"")</f>
        <v/>
      </c>
      <c r="AP254" s="29" t="str">
        <f>IF(AP252&lt;&gt;"",IF(Program!AX255&lt;&gt;"","("&amp;Program!AX255&amp;")","("&amp;Program!AX$3&amp;")"),"")</f>
        <v/>
      </c>
      <c r="AQ254" s="29" t="str">
        <f>IF(AQ252&lt;&gt;"",IF(Program!AY255&lt;&gt;"","("&amp;Program!AY255&amp;")","("&amp;Program!AY$3&amp;")"),"")</f>
        <v/>
      </c>
      <c r="AR254" s="29" t="str">
        <f>IF(AR252&lt;&gt;"",IF(Program!AZ255&lt;&gt;"","("&amp;Program!AZ255&amp;")","("&amp;Program!AZ$3&amp;")"),"")</f>
        <v/>
      </c>
      <c r="AS254" s="29" t="str">
        <f>IF(AS252&lt;&gt;"",IF(Program!BA255&lt;&gt;"","("&amp;Program!BA255&amp;")","("&amp;Program!BA$3&amp;")"),"")</f>
        <v/>
      </c>
      <c r="AT254" s="29" t="str">
        <f>IF(AT252&lt;&gt;"",IF(Program!BB255&lt;&gt;"","("&amp;Program!BB255&amp;")","("&amp;Program!BB$3&amp;")"),"")</f>
        <v/>
      </c>
      <c r="AU254" s="29" t="str">
        <f>IF(AU252&lt;&gt;"",IF(Program!BC255&lt;&gt;"","("&amp;Program!BC255&amp;")","("&amp;Program!BC$3&amp;")"),"")</f>
        <v/>
      </c>
      <c r="AV254" s="29" t="str">
        <f>IF(AV252&lt;&gt;"",IF(Program!BD255&lt;&gt;"","("&amp;Program!BD255&amp;")","("&amp;Program!BD$3&amp;")"),"")</f>
        <v/>
      </c>
      <c r="AW254" s="29" t="str">
        <f>IF(AW252&lt;&gt;"",IF(Program!BE255&lt;&gt;"","("&amp;Program!BE255&amp;")","("&amp;Program!BE$3&amp;")"),"")</f>
        <v/>
      </c>
      <c r="AX254" s="29" t="str">
        <f>IF(AX252&lt;&gt;"",IF(Program!BF255&lt;&gt;"","("&amp;Program!BF255&amp;")","("&amp;Program!BF$3&amp;")"),"")</f>
        <v/>
      </c>
      <c r="AY254" s="29" t="str">
        <f>IF(AY252&lt;&gt;"",IF(Program!BG255&lt;&gt;"","("&amp;Program!BG255&amp;")","("&amp;Program!BG$3&amp;")"),"")</f>
        <v/>
      </c>
      <c r="AZ254" s="29" t="str">
        <f>IF(AZ252&lt;&gt;"",IF(Program!BH255&lt;&gt;"","("&amp;Program!BH255&amp;")","("&amp;Program!BH$3&amp;")"),"")</f>
        <v/>
      </c>
      <c r="BA254" s="29" t="str">
        <f>IF(BA252&lt;&gt;"",IF(Program!BI255&lt;&gt;"","("&amp;Program!BI255&amp;")","("&amp;Program!BI$3&amp;")"),"")</f>
        <v/>
      </c>
      <c r="BB254" s="29" t="str">
        <f>IF(BB252&lt;&gt;"",IF(Program!BJ255&lt;&gt;"","("&amp;Program!BJ255&amp;")","("&amp;Program!BJ$3&amp;")"),"")</f>
        <v/>
      </c>
      <c r="BC254" s="29" t="str">
        <f>IF(BC252&lt;&gt;"",IF(Program!BK255&lt;&gt;"","("&amp;Program!BK255&amp;")","("&amp;Program!BK$3&amp;")"),"")</f>
        <v/>
      </c>
      <c r="BD254" s="29" t="str">
        <f>IF(BD252&lt;&gt;"",IF(Program!BL255&lt;&gt;"","("&amp;Program!BL255&amp;")","("&amp;Program!BL$3&amp;")"),"")</f>
        <v/>
      </c>
      <c r="BE254" s="29" t="str">
        <f>IF(BE252&lt;&gt;"",IF(Program!BM255&lt;&gt;"","("&amp;Program!BM255&amp;")","("&amp;Program!BM$3&amp;")"),"")</f>
        <v/>
      </c>
      <c r="BF254" t="str">
        <f t="shared" ref="BF254" si="383">CONCATENATE(D254,E254,F254,G254,H254,I254,J254,K254,L254,M254,N254,O254,P254,Q254,R254,S254,T254,U254,V254,W254,X254,Y254,Z254,AA254,AB254,AC254,AD254,AE254,AF254,AG254,AH254,AI254,AJ254,AK254,AL254,AM254,AN254,AO254,AP254,AQ254,)</f>
        <v/>
      </c>
      <c r="BG254" t="str">
        <f t="shared" ref="BG254" si="384">CONCATENATE(AR254,AS254,AT254,AU254,AV254,AW254,AX254,AY254,AZ254,BA254,BB254,BC254,BD254,BE254,)</f>
        <v/>
      </c>
    </row>
    <row r="255" spans="1:59">
      <c r="C255" s="6" t="str">
        <f>CONCATENATE(D255,D257,E255,E257,F255,F257,G255,G257,H255,H257,I255,I257,J255,J257,K255,K257,L255,L257,M255,M257,N255,N257,O255,O257,P255,P257,Q255,Q257,R255,R257,S255,S257,T255,T257,U255,U257,V255,V257,W255,W257,X255,X257,Y255,Y257,Z255,Z257,AA255,AA257,AB255,AB257,AC255,AC257,AD255,AD257,AE255,AE257,AF255,AF257,AG255,AG257,AH255,AH257,AI255,AI257)</f>
        <v/>
      </c>
      <c r="D255" s="9" t="str">
        <f>IF(IFERROR(SEARCH(Kişisel!$A$1,Program!D257),FALSE),D$2&amp;"-"&amp;Program!D256&amp;"/ ","")</f>
        <v/>
      </c>
      <c r="E255" s="9" t="str">
        <f>IF(IFERROR(SEARCH(Kişisel!$A$1,Program!E257),FALSE),E$2&amp;"-"&amp;Program!E256&amp;"/ ","")</f>
        <v/>
      </c>
      <c r="F255" s="9" t="str">
        <f>IF(IFERROR(SEARCH(Kişisel!$A$1,Program!F257),FALSE),F$2&amp;"-"&amp;Program!F256&amp;"/ ","")</f>
        <v/>
      </c>
      <c r="G255" s="9" t="str">
        <f>IF(IFERROR(SEARCH(Kişisel!$A$1,Program!G257),FALSE),G$2&amp;"-"&amp;Program!G256&amp;"/ ","")</f>
        <v/>
      </c>
      <c r="H255" s="9" t="str">
        <f>IF(IFERROR(SEARCH(Kişisel!$A$1,Program!H257),FALSE),H$2&amp;"-"&amp;Program!H256&amp;"/ ","")</f>
        <v/>
      </c>
      <c r="I255" s="9" t="str">
        <f>IF(IFERROR(SEARCH(Kişisel!$A$1,Program!I257),FALSE),I$2&amp;"-"&amp;Program!I256&amp;"/ ","")</f>
        <v/>
      </c>
      <c r="J255" s="9" t="str">
        <f>IF(IFERROR(SEARCH(Kişisel!$A$1,Program!J257),FALSE),J$2&amp;"-"&amp;Program!J256&amp;"/ ","")</f>
        <v/>
      </c>
      <c r="K255" s="9" t="str">
        <f>IF(IFERROR(SEARCH(Kişisel!$A$1,Program!K257),FALSE),K$2&amp;"-"&amp;Program!K256&amp;"/ ","")</f>
        <v/>
      </c>
      <c r="L255" s="9" t="str">
        <f>IF(IFERROR(SEARCH(Kişisel!$A$1,Program!L257),FALSE),L$2&amp;"-"&amp;Program!L256&amp;"/ ","")</f>
        <v/>
      </c>
      <c r="M255" s="9" t="str">
        <f>IF(IFERROR(SEARCH(Kişisel!$A$1,Program!M257),FALSE),M$2&amp;"-"&amp;Program!M256&amp;"/ ","")</f>
        <v/>
      </c>
      <c r="N255" s="9" t="str">
        <f>IF(IFERROR(SEARCH(Kişisel!$A$1,Program!N257),FALSE),N$2&amp;"-"&amp;Program!N256&amp;"/ ","")</f>
        <v/>
      </c>
      <c r="O255" s="9" t="str">
        <f>IF(IFERROR(SEARCH(Kişisel!$A$1,Program!O257),FALSE),O$2&amp;"-"&amp;Program!O256&amp;"/ ","")</f>
        <v/>
      </c>
      <c r="P255" s="9" t="str">
        <f>IF(IFERROR(SEARCH(Kişisel!$A$1,Program!P257),FALSE),P$2&amp;"-"&amp;Program!P256&amp;"/ ","")</f>
        <v/>
      </c>
      <c r="Q255" s="9" t="str">
        <f>IF(IFERROR(SEARCH(Kişisel!$A$1,Program!Q257),FALSE),Q$2&amp;"-"&amp;Program!Q256&amp;"/ ","")</f>
        <v/>
      </c>
      <c r="R255" s="9" t="str">
        <f>IF(IFERROR(SEARCH(Kişisel!$A$1,Program!R257),FALSE),R$2&amp;"-"&amp;Program!R256&amp;"/ ","")</f>
        <v/>
      </c>
      <c r="S255" s="9" t="str">
        <f>IF(IFERROR(SEARCH(Kişisel!$A$1,Program!S257),FALSE),S$2&amp;"-"&amp;Program!S256&amp;"/ ","")</f>
        <v/>
      </c>
      <c r="T255" s="9" t="str">
        <f>IF(IFERROR(SEARCH(Kişisel!$A$1,Program!T257),FALSE),T$2&amp;"-"&amp;Program!T256&amp;"/ ","")</f>
        <v/>
      </c>
      <c r="U255" s="9" t="str">
        <f>IF(IFERROR(SEARCH(Kişisel!$A$1,Program!U257),FALSE),U$2&amp;"-"&amp;Program!U256&amp;"/ ","")</f>
        <v/>
      </c>
      <c r="V255" s="9" t="str">
        <f>IF(IFERROR(SEARCH(Kişisel!$A$1,Program!V257),FALSE),V$2&amp;"-"&amp;Program!V256&amp;"/ ","")</f>
        <v/>
      </c>
      <c r="W255" s="9" t="str">
        <f>IF(IFERROR(SEARCH(Kişisel!$A$1,Program!W257),FALSE),W$2&amp;"-"&amp;Program!W256&amp;"/ ","")</f>
        <v/>
      </c>
      <c r="X255" s="9" t="str">
        <f>IF(IFERROR(SEARCH(Kişisel!$A$1,Program!X257),FALSE),X$2&amp;"-"&amp;Program!X256&amp;"/ ","")</f>
        <v/>
      </c>
      <c r="Y255" s="9" t="str">
        <f>IF(IFERROR(SEARCH(Kişisel!$A$1,Program!Y257),FALSE),Y$2&amp;"-"&amp;Program!Y256&amp;"/ ","")</f>
        <v/>
      </c>
      <c r="Z255" s="9" t="str">
        <f>IF(IFERROR(SEARCH(Kişisel!$A$1,Program!Z257),FALSE),Z$2&amp;"-"&amp;Program!Z256&amp;"/ ","")</f>
        <v/>
      </c>
      <c r="AA255" s="9" t="str">
        <f>IF(IFERROR(SEARCH(Kişisel!$A$1,Program!AA257),FALSE),AA$2&amp;"-"&amp;Program!AA256&amp;"/ ","")</f>
        <v/>
      </c>
      <c r="AB255" s="9" t="str">
        <f>IF(IFERROR(SEARCH(Kişisel!$A$1,Program!AD257),FALSE),AB$2&amp;"-"&amp;Program!AD256&amp;"/ ","")</f>
        <v/>
      </c>
      <c r="AC255" s="9" t="str">
        <f>IF(IFERROR(SEARCH(Kişisel!$A$1,Program!AE257),FALSE),AC$2&amp;"-"&amp;Program!AE256&amp;"/ ","")</f>
        <v/>
      </c>
      <c r="AD255" s="9" t="str">
        <f>IF(IFERROR(SEARCH(Kişisel!$A$1,Program!AH257),FALSE),AD$2&amp;"-"&amp;Program!AH256&amp;"/ ","")</f>
        <v/>
      </c>
      <c r="AE255" s="9" t="str">
        <f>IF(IFERROR(SEARCH(Kişisel!$A$1,Program!AI257),FALSE),AE$2&amp;"-"&amp;Program!AI256&amp;"/ ","")</f>
        <v/>
      </c>
      <c r="AF255" s="9" t="str">
        <f>IF(IFERROR(SEARCH(Kişisel!$A$1,Program!AJ257),FALSE),AF$2&amp;"-"&amp;Program!AJ256&amp;"/ ","")</f>
        <v/>
      </c>
      <c r="AG255" s="9" t="str">
        <f>IF(IFERROR(SEARCH(Kişisel!$A$1,Program!AK257),FALSE),AG$2&amp;"-"&amp;Program!AK256&amp;"/ ","")</f>
        <v/>
      </c>
      <c r="AH255" s="9" t="str">
        <f>IF(IFERROR(SEARCH(Kişisel!$A$1,Program!AP257),FALSE),AH$2&amp;"-"&amp;Program!AP256&amp;"/ ","")</f>
        <v/>
      </c>
      <c r="AI255" s="9" t="str">
        <f>IF(IFERROR(SEARCH(Kişisel!$A$1,Program!AQ257),FALSE),AI$2&amp;"-"&amp;Program!AQ256&amp;"/ ","")</f>
        <v/>
      </c>
      <c r="AJ255" s="9" t="str">
        <f>IF(IFERROR(SEARCH(Kişisel!$A$1,Program!AR257),FALSE),AJ$2&amp;"-"&amp;Program!AR256&amp;"/ ","")</f>
        <v/>
      </c>
      <c r="AK255" s="9" t="str">
        <f>IF(IFERROR(SEARCH(Kişisel!$A$1,Program!AS257),FALSE),AK$2&amp;"-"&amp;Program!AS256&amp;"/ ","")</f>
        <v/>
      </c>
      <c r="AL255" s="9" t="str">
        <f>IF(IFERROR(SEARCH(Kişisel!$A$1,Program!AT257),FALSE),AL$2&amp;"-"&amp;Program!AT256&amp;"/ ","")</f>
        <v/>
      </c>
      <c r="AM255" s="9" t="str">
        <f>IF(IFERROR(SEARCH(Kişisel!$A$1,Program!AU257),FALSE),AM$2&amp;"-"&amp;Program!AU256&amp;"/ ","")</f>
        <v/>
      </c>
      <c r="AN255" s="9" t="str">
        <f>IF(IFERROR(SEARCH(Kişisel!$A$1,Program!AV257),FALSE),AN$2&amp;"-"&amp;Program!AV256&amp;"/ ","")</f>
        <v/>
      </c>
      <c r="AO255" s="9" t="str">
        <f>IF(IFERROR(SEARCH(Kişisel!$A$1,Program!AW257),FALSE),AO$2&amp;"-"&amp;Program!AW256&amp;"/ ","")</f>
        <v/>
      </c>
      <c r="AP255" s="9" t="str">
        <f>IF(IFERROR(SEARCH(Kişisel!$A$1,Program!AX257),FALSE),AP$2&amp;"-"&amp;Program!AX256&amp;"/ ","")</f>
        <v/>
      </c>
      <c r="AQ255" s="9" t="str">
        <f>IF(IFERROR(SEARCH(Kişisel!$A$1,Program!AY257),FALSE),AQ$2&amp;"-"&amp;Program!AY256&amp;"/ ","")</f>
        <v/>
      </c>
      <c r="AR255" s="9" t="str">
        <f>IF(IFERROR(SEARCH(Kişisel!$A$1,Program!AZ257),FALSE),AR$2&amp;"-"&amp;Program!AZ256&amp;"/ ","")</f>
        <v/>
      </c>
      <c r="AS255" s="9" t="str">
        <f>IF(IFERROR(SEARCH(Kişisel!$A$1,Program!BA257),FALSE),AS$2&amp;"-"&amp;Program!BA256&amp;"/ ","")</f>
        <v/>
      </c>
      <c r="AT255" s="9" t="str">
        <f>IF(IFERROR(SEARCH(Kişisel!$A$1,Program!BB257),FALSE),AT$2&amp;"-"&amp;Program!BB256&amp;"/ ","")</f>
        <v/>
      </c>
      <c r="AU255" s="9" t="str">
        <f>IF(IFERROR(SEARCH(Kişisel!$A$1,Program!BC257),FALSE),AU$2&amp;"-"&amp;Program!BC256&amp;"/ ","")</f>
        <v/>
      </c>
      <c r="AV255" s="9" t="str">
        <f>IF(IFERROR(SEARCH(Kişisel!$A$1,Program!BD257),FALSE),AV$2&amp;"-"&amp;Program!BD256&amp;"/ ","")</f>
        <v/>
      </c>
      <c r="AW255" s="9" t="str">
        <f>IF(IFERROR(SEARCH(Kişisel!$A$1,Program!BE257),FALSE),AW$2&amp;"-"&amp;Program!BE256&amp;"/ ","")</f>
        <v/>
      </c>
      <c r="AX255" s="9" t="str">
        <f>IF(IFERROR(SEARCH(Kişisel!$A$1,Program!BF257),FALSE),AX$2&amp;"-"&amp;Program!BF256&amp;"/ ","")</f>
        <v/>
      </c>
      <c r="AY255" s="9" t="str">
        <f>IF(IFERROR(SEARCH(Kişisel!$A$1,Program!BG257),FALSE),AY$2&amp;"-"&amp;Program!BG256&amp;"/ ","")</f>
        <v/>
      </c>
      <c r="AZ255" s="9" t="str">
        <f>IF(IFERROR(SEARCH(Kişisel!$A$1,Program!BH257),FALSE),AZ$2&amp;"-"&amp;Program!BH256&amp;"/ ","")</f>
        <v/>
      </c>
      <c r="BA255" s="9" t="str">
        <f>IF(IFERROR(SEARCH(Kişisel!$A$1,Program!BI257),FALSE),BA$2&amp;"-"&amp;Program!BI256&amp;"/ ","")</f>
        <v/>
      </c>
      <c r="BB255" s="9" t="str">
        <f>IF(IFERROR(SEARCH(Kişisel!$A$1,Program!BJ257),FALSE),BB$2&amp;"-"&amp;Program!BJ256&amp;"/ ","")</f>
        <v/>
      </c>
      <c r="BC255" s="9" t="str">
        <f>IF(IFERROR(SEARCH(Kişisel!$A$1,Program!BK257),FALSE),BC$2&amp;"-"&amp;Program!BK256&amp;"/ ","")</f>
        <v/>
      </c>
      <c r="BD255" s="9" t="str">
        <f>IF(IFERROR(SEARCH(Kişisel!$A$1,Program!BL257),FALSE),BD$2&amp;"-"&amp;Program!BL256&amp;"/ ","")</f>
        <v/>
      </c>
      <c r="BE255" s="9" t="str">
        <f>IF(IFERROR(SEARCH(Kişisel!$A$1,Program!BM257),FALSE),BE$2&amp;"-"&amp;Program!BM256&amp;"/ ","")</f>
        <v/>
      </c>
      <c r="BG255" t="str">
        <f t="shared" ref="BG255:BG256" si="385">CONCATENATE(AR255,AR257,AS255,AS257,AT255,AT257,AU255,AU257,AV255,AV257,AW255,AW257,AX255,AX257,AY255,AY257,AZ255,AZ257,BA255,BA257,BB255,BB257,BC255,BC257,BD255,BD257,BE255,BE257)</f>
        <v/>
      </c>
    </row>
    <row r="256" spans="1:59">
      <c r="C256" s="6" t="str">
        <f>CONCATENATE(D256,E256,F256,G256,H256,I256,J256,K256,L256,M256,N256,O256,P256,Q256,R256,S256,T256,U256,V256,W256,X256,Y256,Z256,AA256,AB256,AC256,AD256,AE256,AF256,AG256,AH256,AI256)</f>
        <v/>
      </c>
      <c r="D256" t="str">
        <f>IF(AND(Program!D256&lt;&gt;"",OR(Kişisel!$C$1=Program!D258,AND(Program!D258="",Program!D$3=Kişisel!$C$1))),CONCATENATE(D$2,"-",Program!D256," "),"")</f>
        <v/>
      </c>
      <c r="E256" t="str">
        <f>IF(AND(Program!E256&lt;&gt;"",OR(Kişisel!$C$1=Program!E258,AND(Program!E258="",Program!E$3=Kişisel!$C$1))),CONCATENATE(E$2,"-",Program!E256," "),"")</f>
        <v/>
      </c>
      <c r="F256" t="str">
        <f>IF(AND(Program!F256&lt;&gt;"",OR(Kişisel!$C$1=Program!F258,AND(Program!F258="",Program!F$3=Kişisel!$C$1))),CONCATENATE(F$2,"-",Program!F256," "),"")</f>
        <v/>
      </c>
      <c r="G256" t="str">
        <f>IF(AND(Program!G256&lt;&gt;"",OR(Kişisel!$C$1=Program!G258,AND(Program!G258="",Program!G$3=Kişisel!$C$1))),CONCATENATE(G$2,"-",Program!G256," "),"")</f>
        <v/>
      </c>
      <c r="H256" t="str">
        <f>IF(AND(Program!H256&lt;&gt;"",OR(Kişisel!$C$1=Program!H258,AND(Program!H258="",Program!H$3=Kişisel!$C$1))),CONCATENATE(H$2,"-",Program!H256," "),"")</f>
        <v/>
      </c>
      <c r="I256" t="str">
        <f>IF(AND(Program!I256&lt;&gt;"",OR(Kişisel!$C$1=Program!I258,AND(Program!I258="",Program!I$3=Kişisel!$C$1))),CONCATENATE(I$2,"-",Program!I256," "),"")</f>
        <v/>
      </c>
      <c r="J256" t="str">
        <f>IF(AND(Program!J256&lt;&gt;"",OR(Kişisel!$C$1=Program!J258,AND(Program!J258="",Program!J$3=Kişisel!$C$1))),CONCATENATE(J$2,"-",Program!J256," "),"")</f>
        <v/>
      </c>
      <c r="K256" t="str">
        <f>IF(AND(Program!K256&lt;&gt;"",OR(Kişisel!$C$1=Program!K258,AND(Program!K258="",Program!K$3=Kişisel!$C$1))),CONCATENATE(K$2,"-",Program!K256," "),"")</f>
        <v/>
      </c>
      <c r="L256" t="str">
        <f>IF(AND(Program!L256&lt;&gt;"",OR(Kişisel!$C$1=Program!L258,AND(Program!L258="",Program!L$3=Kişisel!$C$1))),CONCATENATE(L$2,"-",Program!L256," "),"")</f>
        <v/>
      </c>
      <c r="M256" t="str">
        <f>IF(AND(Program!M256&lt;&gt;"",OR(Kişisel!$C$1=Program!M258,AND(Program!M258="",Program!M$3=Kişisel!$C$1))),CONCATENATE(M$2,"-",Program!M256," "),"")</f>
        <v/>
      </c>
      <c r="N256" t="str">
        <f>IF(AND(Program!N256&lt;&gt;"",OR(Kişisel!$C$1=Program!N258,AND(Program!N258="",Program!N$3=Kişisel!$C$1))),CONCATENATE(N$2,"-",Program!N256," "),"")</f>
        <v/>
      </c>
      <c r="O256" t="str">
        <f>IF(AND(Program!O256&lt;&gt;"",OR(Kişisel!$C$1=Program!O258,AND(Program!O258="",Program!O$3=Kişisel!$C$1))),CONCATENATE(O$2,"-",Program!O256," "),"")</f>
        <v/>
      </c>
      <c r="P256" t="str">
        <f>IF(AND(Program!P256&lt;&gt;"",OR(Kişisel!$C$1=Program!P258,AND(Program!P258="",Program!P$3=Kişisel!$C$1))),CONCATENATE(P$2,"-",Program!P256," "),"")</f>
        <v/>
      </c>
      <c r="Q256" t="str">
        <f>IF(AND(Program!Q256&lt;&gt;"",OR(Kişisel!$C$1=Program!Q258,AND(Program!Q258="",Program!Q$3=Kişisel!$C$1))),CONCATENATE(Q$2,"-",Program!Q256," "),"")</f>
        <v/>
      </c>
      <c r="R256" t="str">
        <f>IF(AND(Program!R256&lt;&gt;"",OR(Kişisel!$C$1=Program!R258,AND(Program!R258="",Program!R$3=Kişisel!$C$1))),CONCATENATE(R$2,"-",Program!R256," "),"")</f>
        <v/>
      </c>
      <c r="S256" t="str">
        <f>IF(AND(Program!S256&lt;&gt;"",OR(Kişisel!$C$1=Program!S258,AND(Program!S258="",Program!S$3=Kişisel!$C$1))),CONCATENATE(S$2,"-",Program!S256," "),"")</f>
        <v/>
      </c>
      <c r="T256" t="str">
        <f>IF(AND(Program!T256&lt;&gt;"",OR(Kişisel!$C$1=Program!T258,AND(Program!T258="",Program!T$3=Kişisel!$C$1))),CONCATENATE(T$2,"-",Program!T256," "),"")</f>
        <v/>
      </c>
      <c r="U256" t="str">
        <f>IF(AND(Program!U256&lt;&gt;"",OR(Kişisel!$C$1=Program!U258,AND(Program!U258="",Program!U$3=Kişisel!$C$1))),CONCATENATE(U$2,"-",Program!U256," "),"")</f>
        <v/>
      </c>
      <c r="V256" t="str">
        <f>IF(AND(Program!V256&lt;&gt;"",OR(Kişisel!$C$1=Program!V258,AND(Program!V258="",Program!V$3=Kişisel!$C$1))),CONCATENATE(V$2,"-",Program!V256," "),"")</f>
        <v/>
      </c>
      <c r="W256" t="str">
        <f>IF(AND(Program!W256&lt;&gt;"",OR(Kişisel!$C$1=Program!W258,AND(Program!W258="",Program!W$3=Kişisel!$C$1))),CONCATENATE(W$2,"-",Program!W256," "),"")</f>
        <v/>
      </c>
      <c r="X256" t="str">
        <f>IF(AND(Program!X256&lt;&gt;"",OR(Kişisel!$C$1=Program!X258,AND(Program!X258="",Program!X$3=Kişisel!$C$1))),CONCATENATE(X$2,"-",Program!X256," "),"")</f>
        <v/>
      </c>
      <c r="Y256" t="str">
        <f>IF(AND(Program!Y256&lt;&gt;"",OR(Kişisel!$C$1=Program!Y258,AND(Program!Y258="",Program!Y$3=Kişisel!$C$1))),CONCATENATE(Y$2,"-",Program!Y256," "),"")</f>
        <v/>
      </c>
      <c r="Z256" t="str">
        <f>IF(AND(Program!Z256&lt;&gt;"",OR(Kişisel!$C$1=Program!Z258,AND(Program!Z258="",Program!Z$3=Kişisel!$C$1))),CONCATENATE(Z$2,"-",Program!Z256," "),"")</f>
        <v/>
      </c>
      <c r="AA256" t="str">
        <f>IF(AND(Program!AA256&lt;&gt;"",OR(Kişisel!$C$1=Program!AA258,AND(Program!AA258="",Program!AA$3=Kişisel!$C$1))),CONCATENATE(AA$2,"-",Program!AA256," "),"")</f>
        <v/>
      </c>
      <c r="AB256" t="str">
        <f>IF(AND(Program!AD256&lt;&gt;"",OR(Kişisel!$C$1=Program!AD258,AND(Program!AD258="",Program!AD$3=Kişisel!$C$1))),CONCATENATE(AB$2,"-",Program!AD256," "),"")</f>
        <v/>
      </c>
      <c r="AC256" t="str">
        <f>IF(AND(Program!AE256&lt;&gt;"",OR(Kişisel!$C$1=Program!AE258,AND(Program!AE258="",Program!AE$3=Kişisel!$C$1))),CONCATENATE(AC$2,"-",Program!AE256," "),"")</f>
        <v/>
      </c>
      <c r="AD256" t="str">
        <f>IF(AND(Program!AH256&lt;&gt;"",OR(Kişisel!$C$1=Program!AH258,AND(Program!AH258="",Program!AH$3=Kişisel!$C$1))),CONCATENATE(AD$2,"-",Program!AH256," "),"")</f>
        <v/>
      </c>
      <c r="AE256" t="str">
        <f>IF(AND(Program!AI256&lt;&gt;"",OR(Kişisel!$C$1=Program!AI258,AND(Program!AI258="",Program!AI$3=Kişisel!$C$1))),CONCATENATE(AE$2,"-",Program!AI256," "),"")</f>
        <v/>
      </c>
      <c r="AF256" t="str">
        <f>IF(AND(Program!AJ256&lt;&gt;"",OR(Kişisel!$C$1=Program!AJ258,AND(Program!AJ258="",Program!AJ$3=Kişisel!$C$1))),CONCATENATE(AF$2,"-",Program!AJ256," "),"")</f>
        <v/>
      </c>
      <c r="AG256" t="str">
        <f>IF(AND(Program!AK256&lt;&gt;"",OR(Kişisel!$C$1=Program!AK258,AND(Program!AK258="",Program!AK$3=Kişisel!$C$1))),CONCATENATE(AG$2,"-",Program!AK256," "),"")</f>
        <v/>
      </c>
      <c r="AH256" t="str">
        <f>IF(AND(Program!AP256&lt;&gt;"",OR(Kişisel!$C$1=Program!AP258,AND(Program!AP258="",Program!AP$3=Kişisel!$C$1))),CONCATENATE(AH$2,"-",Program!AP256," "),"")</f>
        <v/>
      </c>
      <c r="AI256" t="str">
        <f>IF(AND(Program!AQ256&lt;&gt;"",OR(Kişisel!$C$1=Program!AQ258,AND(Program!AQ258="",Program!AQ$3=Kişisel!$C$1))),CONCATENATE(AI$2,"-",Program!AQ256," "),"")</f>
        <v/>
      </c>
      <c r="AJ256" t="str">
        <f>IF(AND(Program!AR256&lt;&gt;"",OR(Kişisel!$C$1=Program!AR258,AND(Program!AR258="",Program!AR$3=Kişisel!$C$1))),CONCATENATE(AJ$2,"-",Program!AR256," "),"")</f>
        <v/>
      </c>
      <c r="AK256" t="str">
        <f>IF(AND(Program!AS256&lt;&gt;"",OR(Kişisel!$C$1=Program!AS258,AND(Program!AS258="",Program!AS$3=Kişisel!$C$1))),CONCATENATE(AK$2,"-",Program!AS256," "),"")</f>
        <v/>
      </c>
      <c r="AL256" t="str">
        <f>IF(AND(Program!AT256&lt;&gt;"",OR(Kişisel!$C$1=Program!AT258,AND(Program!AT258="",Program!AT$3=Kişisel!$C$1))),CONCATENATE(AL$2,"-",Program!AT256," "),"")</f>
        <v/>
      </c>
      <c r="AM256" t="str">
        <f>IF(AND(Program!AU256&lt;&gt;"",OR(Kişisel!$C$1=Program!AU258,AND(Program!AU258="",Program!AU$3=Kişisel!$C$1))),CONCATENATE(AM$2,"-",Program!AU256," "),"")</f>
        <v/>
      </c>
      <c r="AN256" t="str">
        <f>IF(AND(Program!AV256&lt;&gt;"",OR(Kişisel!$C$1=Program!AV258,AND(Program!AV258="",Program!AV$3=Kişisel!$C$1))),CONCATENATE(AN$2,"-",Program!AV256," "),"")</f>
        <v/>
      </c>
      <c r="AO256" t="str">
        <f>IF(AND(Program!AW256&lt;&gt;"",OR(Kişisel!$C$1=Program!AW258,AND(Program!AW258="",Program!AW$3=Kişisel!$C$1))),CONCATENATE(AO$2,"-",Program!AW256," "),"")</f>
        <v/>
      </c>
      <c r="AP256" t="str">
        <f>IF(AND(Program!AX256&lt;&gt;"",OR(Kişisel!$C$1=Program!AX258,AND(Program!AX258="",Program!AX$3=Kişisel!$C$1))),CONCATENATE(AP$2,"-",Program!AX256," "),"")</f>
        <v/>
      </c>
      <c r="AQ256" t="str">
        <f>IF(AND(Program!AY256&lt;&gt;"",OR(Kişisel!$C$1=Program!AY258,AND(Program!AY258="",Program!AY$3=Kişisel!$C$1))),CONCATENATE(AQ$2,"-",Program!AY256," "),"")</f>
        <v/>
      </c>
      <c r="AR256" t="str">
        <f>IF(AND(Program!AZ256&lt;&gt;"",OR(Kişisel!$C$1=Program!AZ258,AND(Program!AZ258="",Program!AZ$3=Kişisel!$C$1))),CONCATENATE(AR$2,"-",Program!AZ256," "),"")</f>
        <v/>
      </c>
      <c r="AS256" t="str">
        <f>IF(AND(Program!BA256&lt;&gt;"",OR(Kişisel!$C$1=Program!BA258,AND(Program!BA258="",Program!BA$3=Kişisel!$C$1))),CONCATENATE(AS$2,"-",Program!BA256," "),"")</f>
        <v/>
      </c>
      <c r="AT256" t="str">
        <f>IF(AND(Program!BB256&lt;&gt;"",OR(Kişisel!$C$1=Program!BB258,AND(Program!BB258="",Program!BB$3=Kişisel!$C$1))),CONCATENATE(AT$2,"-",Program!BB256," "),"")</f>
        <v/>
      </c>
      <c r="AU256" t="str">
        <f>IF(AND(Program!BC256&lt;&gt;"",OR(Kişisel!$C$1=Program!BC258,AND(Program!BC258="",Program!BC$3=Kişisel!$C$1))),CONCATENATE(AU$2,"-",Program!BC256," "),"")</f>
        <v/>
      </c>
      <c r="AV256" t="str">
        <f>IF(AND(Program!BD256&lt;&gt;"",OR(Kişisel!$C$1=Program!BD258,AND(Program!BD258="",Program!BD$3=Kişisel!$C$1))),CONCATENATE(AV$2,"-",Program!BD256," "),"")</f>
        <v/>
      </c>
      <c r="AW256" t="str">
        <f>IF(AND(Program!BE256&lt;&gt;"",OR(Kişisel!$C$1=Program!BE258,AND(Program!BE258="",Program!BE$3=Kişisel!$C$1))),CONCATENATE(AW$2,"-",Program!BE256," "),"")</f>
        <v/>
      </c>
      <c r="AX256" t="str">
        <f>IF(AND(Program!BF256&lt;&gt;"",OR(Kişisel!$C$1=Program!BF258,AND(Program!BF258="",Program!BF$3=Kişisel!$C$1))),CONCATENATE(AX$2,"-",Program!BF256," "),"")</f>
        <v/>
      </c>
      <c r="AY256" t="str">
        <f>IF(AND(Program!BG256&lt;&gt;"",OR(Kişisel!$C$1=Program!BG258,AND(Program!BG258="",Program!BG$3=Kişisel!$C$1))),CONCATENATE(AY$2,"-",Program!BG256," "),"")</f>
        <v/>
      </c>
      <c r="AZ256" t="str">
        <f>IF(AND(Program!BH256&lt;&gt;"",OR(Kişisel!$C$1=Program!BH258,AND(Program!BH258="",Program!BH$3=Kişisel!$C$1))),CONCATENATE(AZ$2,"-",Program!BH256," "),"")</f>
        <v/>
      </c>
      <c r="BA256" t="str">
        <f>IF(AND(Program!BI256&lt;&gt;"",OR(Kişisel!$C$1=Program!BI258,AND(Program!BI258="",Program!BI$3=Kişisel!$C$1))),CONCATENATE(BA$2,"-",Program!BI256," "),"")</f>
        <v/>
      </c>
      <c r="BB256" t="str">
        <f>IF(AND(Program!BJ256&lt;&gt;"",OR(Kişisel!$C$1=Program!BJ258,AND(Program!BJ258="",Program!BJ$3=Kişisel!$C$1))),CONCATENATE(BB$2,"-",Program!BJ256," "),"")</f>
        <v/>
      </c>
      <c r="BC256" t="str">
        <f>IF(AND(Program!BK256&lt;&gt;"",OR(Kişisel!$C$1=Program!BK258,AND(Program!BK258="",Program!BK$3=Kişisel!$C$1))),CONCATENATE(BC$2,"-",Program!BK256," "),"")</f>
        <v/>
      </c>
      <c r="BD256" t="str">
        <f>IF(AND(Program!BL256&lt;&gt;"",OR(Kişisel!$C$1=Program!BL258,AND(Program!BL258="",Program!BL$3=Kişisel!$C$1))),CONCATENATE(BD$2,"-",Program!BL256," "),"")</f>
        <v/>
      </c>
      <c r="BE256" t="str">
        <f>IF(AND(Program!BM256&lt;&gt;"",OR(Kişisel!$C$1=Program!BM258,AND(Program!BM258="",Program!BM$3=Kişisel!$C$1))),CONCATENATE(BE$2,"-",Program!BM256," "),"")</f>
        <v/>
      </c>
      <c r="BF256" t="str">
        <f t="shared" ref="BF256" si="386">CONCATENATE(D256,D258,E256,E258,F256,F258,G256,G258,H256,H258,I256,I258,J256,J258,K256,K258,L256,L258,M256,M258,N256,N258,O256,O258,P256,P258,Q256,Q258,R256,R258,S256,S258,T256,T258,U256,U258,V256,V258,W256,W258,X256,X258,Y256,Y258,Z256,Z258,AA256,AA258,AB256,AB258,AC256,AC258,AD256,AD258,AE256,AE258,AF256,AF258,AG256,AG258,AH256,AH258,AI256,AI258,AJ256,AJ258,AK256,AK258,AL256,AL258,AM256,AM258,AN256,AN258,AO256,AO258,AP256,AP258,AQ256,AQ258)</f>
        <v/>
      </c>
      <c r="BG256" t="str">
        <f t="shared" si="385"/>
        <v/>
      </c>
    </row>
    <row r="257" spans="3:59">
      <c r="D257" s="29" t="str">
        <f>IF(D255&lt;&gt;"",IF(Program!D258&lt;&gt;"","("&amp;Program!D258&amp;")","("&amp;Program!D$3&amp;")"),"")</f>
        <v/>
      </c>
      <c r="E257" s="29" t="str">
        <f>IF(E255&lt;&gt;"",IF(Program!E258&lt;&gt;"","("&amp;Program!E258&amp;")","("&amp;Program!E$3&amp;")"),"")</f>
        <v/>
      </c>
      <c r="F257" s="29" t="str">
        <f>IF(F255&lt;&gt;"",IF(Program!F258&lt;&gt;"","("&amp;Program!F258&amp;")","("&amp;Program!F$3&amp;")"),"")</f>
        <v/>
      </c>
      <c r="G257" s="29" t="str">
        <f>IF(G255&lt;&gt;"",IF(Program!G258&lt;&gt;"","("&amp;Program!G258&amp;")","("&amp;Program!G$3&amp;")"),"")</f>
        <v/>
      </c>
      <c r="H257" s="29" t="str">
        <f>IF(H255&lt;&gt;"",IF(Program!H258&lt;&gt;"","("&amp;Program!H258&amp;")","("&amp;Program!H$3&amp;")"),"")</f>
        <v/>
      </c>
      <c r="I257" s="29" t="str">
        <f>IF(I255&lt;&gt;"",IF(Program!I258&lt;&gt;"","("&amp;Program!I258&amp;")","("&amp;Program!I$3&amp;")"),"")</f>
        <v/>
      </c>
      <c r="J257" s="29" t="str">
        <f>IF(J255&lt;&gt;"",IF(Program!J258&lt;&gt;"","("&amp;Program!J258&amp;")","("&amp;Program!J$3&amp;")"),"")</f>
        <v/>
      </c>
      <c r="K257" s="29" t="str">
        <f>IF(K255&lt;&gt;"",IF(Program!K258&lt;&gt;"","("&amp;Program!K258&amp;")","("&amp;Program!K$3&amp;")"),"")</f>
        <v/>
      </c>
      <c r="L257" s="29" t="str">
        <f>IF(L255&lt;&gt;"",IF(Program!L258&lt;&gt;"","("&amp;Program!L258&amp;")","("&amp;Program!L$3&amp;")"),"")</f>
        <v/>
      </c>
      <c r="M257" s="29" t="str">
        <f>IF(M255&lt;&gt;"",IF(Program!M258&lt;&gt;"","("&amp;Program!M258&amp;")","("&amp;Program!M$3&amp;")"),"")</f>
        <v/>
      </c>
      <c r="N257" s="29" t="str">
        <f>IF(N255&lt;&gt;"",IF(Program!N258&lt;&gt;"","("&amp;Program!N258&amp;")","("&amp;Program!N$3&amp;")"),"")</f>
        <v/>
      </c>
      <c r="O257" s="29" t="str">
        <f>IF(O255&lt;&gt;"",IF(Program!O258&lt;&gt;"","("&amp;Program!O258&amp;")","("&amp;Program!O$3&amp;")"),"")</f>
        <v/>
      </c>
      <c r="P257" s="29" t="str">
        <f>IF(P255&lt;&gt;"",IF(Program!P258&lt;&gt;"","("&amp;Program!P258&amp;")","("&amp;Program!P$3&amp;")"),"")</f>
        <v/>
      </c>
      <c r="Q257" s="29" t="str">
        <f>IF(Q255&lt;&gt;"",IF(Program!Q258&lt;&gt;"","("&amp;Program!Q258&amp;")","("&amp;Program!Q$3&amp;")"),"")</f>
        <v/>
      </c>
      <c r="R257" s="29" t="str">
        <f>IF(R255&lt;&gt;"",IF(Program!R258&lt;&gt;"","("&amp;Program!R258&amp;")","("&amp;Program!R$3&amp;")"),"")</f>
        <v/>
      </c>
      <c r="S257" s="29" t="str">
        <f>IF(S255&lt;&gt;"",IF(Program!S258&lt;&gt;"","("&amp;Program!S258&amp;")","("&amp;Program!S$3&amp;")"),"")</f>
        <v/>
      </c>
      <c r="T257" s="29" t="str">
        <f>IF(T255&lt;&gt;"",IF(Program!T258&lt;&gt;"","("&amp;Program!T258&amp;")","("&amp;Program!T$3&amp;")"),"")</f>
        <v/>
      </c>
      <c r="U257" s="29" t="str">
        <f>IF(U255&lt;&gt;"",IF(Program!U258&lt;&gt;"","("&amp;Program!U258&amp;")","("&amp;Program!U$3&amp;")"),"")</f>
        <v/>
      </c>
      <c r="V257" s="29" t="str">
        <f>IF(V255&lt;&gt;"",IF(Program!V258&lt;&gt;"","("&amp;Program!V258&amp;")","("&amp;Program!V$3&amp;")"),"")</f>
        <v/>
      </c>
      <c r="W257" s="29" t="str">
        <f>IF(W255&lt;&gt;"",IF(Program!W258&lt;&gt;"","("&amp;Program!W258&amp;")","("&amp;Program!W$3&amp;")"),"")</f>
        <v/>
      </c>
      <c r="X257" s="29" t="str">
        <f>IF(X255&lt;&gt;"",IF(Program!X258&lt;&gt;"","("&amp;Program!X258&amp;")","("&amp;Program!X$3&amp;")"),"")</f>
        <v/>
      </c>
      <c r="Y257" s="29" t="str">
        <f>IF(Y255&lt;&gt;"",IF(Program!Y258&lt;&gt;"","("&amp;Program!Y258&amp;")","("&amp;Program!Y$3&amp;")"),"")</f>
        <v/>
      </c>
      <c r="Z257" s="29" t="str">
        <f>IF(Z255&lt;&gt;"",IF(Program!Z258&lt;&gt;"","("&amp;Program!Z258&amp;")","("&amp;Program!Z$3&amp;")"),"")</f>
        <v/>
      </c>
      <c r="AA257" s="29" t="str">
        <f>IF(AA255&lt;&gt;"",IF(Program!AA258&lt;&gt;"","("&amp;Program!AA258&amp;")","("&amp;Program!AA$3&amp;")"),"")</f>
        <v/>
      </c>
      <c r="AB257" s="29" t="str">
        <f>IF(AB255&lt;&gt;"",IF(Program!AD258&lt;&gt;"","("&amp;Program!AD258&amp;")","("&amp;Program!AD$3&amp;")"),"")</f>
        <v/>
      </c>
      <c r="AC257" s="29" t="str">
        <f>IF(AC255&lt;&gt;"",IF(Program!AE258&lt;&gt;"","("&amp;Program!AE258&amp;")","("&amp;Program!AE$3&amp;")"),"")</f>
        <v/>
      </c>
      <c r="AD257" s="29" t="str">
        <f>IF(AD255&lt;&gt;"",IF(Program!AH258&lt;&gt;"","("&amp;Program!AH258&amp;")","("&amp;Program!AH$3&amp;")"),"")</f>
        <v/>
      </c>
      <c r="AE257" s="29" t="str">
        <f>IF(AE255&lt;&gt;"",IF(Program!AI258&lt;&gt;"","("&amp;Program!AI258&amp;")","("&amp;Program!AI$3&amp;")"),"")</f>
        <v/>
      </c>
      <c r="AF257" s="29" t="str">
        <f>IF(AF255&lt;&gt;"",IF(Program!AJ258&lt;&gt;"","("&amp;Program!AJ258&amp;")","("&amp;Program!AJ$3&amp;")"),"")</f>
        <v/>
      </c>
      <c r="AG257" s="29" t="str">
        <f>IF(AG255&lt;&gt;"",IF(Program!AK258&lt;&gt;"","("&amp;Program!AK258&amp;")","("&amp;Program!AK$3&amp;")"),"")</f>
        <v/>
      </c>
      <c r="AH257" s="29" t="str">
        <f>IF(AH255&lt;&gt;"",IF(Program!AP258&lt;&gt;"","("&amp;Program!AP258&amp;")","("&amp;Program!AP$3&amp;")"),"")</f>
        <v/>
      </c>
      <c r="AI257" s="29" t="str">
        <f>IF(AI255&lt;&gt;"",IF(Program!AQ258&lt;&gt;"","("&amp;Program!AQ258&amp;")","("&amp;Program!AQ$3&amp;")"),"")</f>
        <v/>
      </c>
      <c r="AJ257" s="29" t="str">
        <f>IF(AJ255&lt;&gt;"",IF(Program!AR258&lt;&gt;"","("&amp;Program!AR258&amp;")","("&amp;Program!AR$3&amp;")"),"")</f>
        <v/>
      </c>
      <c r="AK257" s="29" t="str">
        <f>IF(AK255&lt;&gt;"",IF(Program!AS258&lt;&gt;"","("&amp;Program!AS258&amp;")","("&amp;Program!AS$3&amp;")"),"")</f>
        <v/>
      </c>
      <c r="AL257" s="29" t="str">
        <f>IF(AL255&lt;&gt;"",IF(Program!AT258&lt;&gt;"","("&amp;Program!AT258&amp;")","("&amp;Program!AT$3&amp;")"),"")</f>
        <v/>
      </c>
      <c r="AM257" s="29" t="str">
        <f>IF(AM255&lt;&gt;"",IF(Program!AU258&lt;&gt;"","("&amp;Program!AU258&amp;")","("&amp;Program!AU$3&amp;")"),"")</f>
        <v/>
      </c>
      <c r="AN257" s="29" t="str">
        <f>IF(AN255&lt;&gt;"",IF(Program!AV258&lt;&gt;"","("&amp;Program!AV258&amp;")","("&amp;Program!AV$3&amp;")"),"")</f>
        <v/>
      </c>
      <c r="AO257" s="29" t="str">
        <f>IF(AO255&lt;&gt;"",IF(Program!AW258&lt;&gt;"","("&amp;Program!AW258&amp;")","("&amp;Program!AW$3&amp;")"),"")</f>
        <v/>
      </c>
      <c r="AP257" s="29" t="str">
        <f>IF(AP255&lt;&gt;"",IF(Program!AX258&lt;&gt;"","("&amp;Program!AX258&amp;")","("&amp;Program!AX$3&amp;")"),"")</f>
        <v/>
      </c>
      <c r="AQ257" s="29" t="str">
        <f>IF(AQ255&lt;&gt;"",IF(Program!AY258&lt;&gt;"","("&amp;Program!AY258&amp;")","("&amp;Program!AY$3&amp;")"),"")</f>
        <v/>
      </c>
      <c r="AR257" s="29" t="str">
        <f>IF(AR255&lt;&gt;"",IF(Program!AZ258&lt;&gt;"","("&amp;Program!AZ258&amp;")","("&amp;Program!AZ$3&amp;")"),"")</f>
        <v/>
      </c>
      <c r="AS257" s="29" t="str">
        <f>IF(AS255&lt;&gt;"",IF(Program!BA258&lt;&gt;"","("&amp;Program!BA258&amp;")","("&amp;Program!BA$3&amp;")"),"")</f>
        <v/>
      </c>
      <c r="AT257" s="29" t="str">
        <f>IF(AT255&lt;&gt;"",IF(Program!BB258&lt;&gt;"","("&amp;Program!BB258&amp;")","("&amp;Program!BB$3&amp;")"),"")</f>
        <v/>
      </c>
      <c r="AU257" s="29" t="str">
        <f>IF(AU255&lt;&gt;"",IF(Program!BC258&lt;&gt;"","("&amp;Program!BC258&amp;")","("&amp;Program!BC$3&amp;")"),"")</f>
        <v/>
      </c>
      <c r="AV257" s="29" t="str">
        <f>IF(AV255&lt;&gt;"",IF(Program!BD258&lt;&gt;"","("&amp;Program!BD258&amp;")","("&amp;Program!BD$3&amp;")"),"")</f>
        <v/>
      </c>
      <c r="AW257" s="29" t="str">
        <f>IF(AW255&lt;&gt;"",IF(Program!BE258&lt;&gt;"","("&amp;Program!BE258&amp;")","("&amp;Program!BE$3&amp;")"),"")</f>
        <v/>
      </c>
      <c r="AX257" s="29" t="str">
        <f>IF(AX255&lt;&gt;"",IF(Program!BF258&lt;&gt;"","("&amp;Program!BF258&amp;")","("&amp;Program!BF$3&amp;")"),"")</f>
        <v/>
      </c>
      <c r="AY257" s="29" t="str">
        <f>IF(AY255&lt;&gt;"",IF(Program!BG258&lt;&gt;"","("&amp;Program!BG258&amp;")","("&amp;Program!BG$3&amp;")"),"")</f>
        <v/>
      </c>
      <c r="AZ257" s="29" t="str">
        <f>IF(AZ255&lt;&gt;"",IF(Program!BH258&lt;&gt;"","("&amp;Program!BH258&amp;")","("&amp;Program!BH$3&amp;")"),"")</f>
        <v/>
      </c>
      <c r="BA257" s="29" t="str">
        <f>IF(BA255&lt;&gt;"",IF(Program!BI258&lt;&gt;"","("&amp;Program!BI258&amp;")","("&amp;Program!BI$3&amp;")"),"")</f>
        <v/>
      </c>
      <c r="BB257" s="29" t="str">
        <f>IF(BB255&lt;&gt;"",IF(Program!BJ258&lt;&gt;"","("&amp;Program!BJ258&amp;")","("&amp;Program!BJ$3&amp;")"),"")</f>
        <v/>
      </c>
      <c r="BC257" s="29" t="str">
        <f>IF(BC255&lt;&gt;"",IF(Program!BK258&lt;&gt;"","("&amp;Program!BK258&amp;")","("&amp;Program!BK$3&amp;")"),"")</f>
        <v/>
      </c>
      <c r="BD257" s="29" t="str">
        <f>IF(BD255&lt;&gt;"",IF(Program!BL258&lt;&gt;"","("&amp;Program!BL258&amp;")","("&amp;Program!BL$3&amp;")"),"")</f>
        <v/>
      </c>
      <c r="BE257" s="29" t="str">
        <f>IF(BE255&lt;&gt;"",IF(Program!BM258&lt;&gt;"","("&amp;Program!BM258&amp;")","("&amp;Program!BM$3&amp;")"),"")</f>
        <v/>
      </c>
      <c r="BF257" t="str">
        <f t="shared" ref="BF257" si="387">CONCATENATE(D257,E257,F257,G257,H257,I257,J257,K257,L257,M257,N257,O257,P257,Q257,R257,S257,T257,U257,V257,W257,X257,Y257,Z257,AA257,AB257,AC257,AD257,AE257,AF257,AG257,AH257,AI257,AJ257,AK257,AL257,AM257,AN257,AO257,AP257,AQ257,)</f>
        <v/>
      </c>
      <c r="BG257" t="str">
        <f t="shared" ref="BG257" si="388">CONCATENATE(AR257,AS257,AT257,AU257,AV257,AW257,AX257,AY257,AZ257,BA257,BB257,BC257,BD257,BE257,)</f>
        <v/>
      </c>
    </row>
    <row r="258" spans="3:59">
      <c r="C258" s="6" t="str">
        <f>CONCATENATE(D258,D260,E258,E260,F258,F260,G258,G260,H258,H260,I258,I260,J258,J260,K258,K260,L258,L260,M258,M260,N258,N260,O258,O260,P258,P260,Q258,Q260,R258,R260,S258,S260,T258,T260,U258,U260,V258,V260,W258,W260,X258,X260,Y258,Y260,Z258,Z260,AA258,AA260,AB258,AB260,AC258,AC260,AD258,AD260,AE258,AE260,AF258,AF260,AG258,AG260,AH258,AH260,AI258,AI260)</f>
        <v/>
      </c>
      <c r="D258" s="9" t="str">
        <f>IF(IFERROR(SEARCH(Kişisel!$A$1,Program!D260),FALSE),D$2&amp;"-"&amp;Program!D259&amp;"/ ","")</f>
        <v/>
      </c>
      <c r="E258" s="9" t="str">
        <f>IF(IFERROR(SEARCH(Kişisel!$A$1,Program!E260),FALSE),E$2&amp;"-"&amp;Program!E259&amp;"/ ","")</f>
        <v/>
      </c>
      <c r="F258" s="9" t="str">
        <f>IF(IFERROR(SEARCH(Kişisel!$A$1,Program!F260),FALSE),F$2&amp;"-"&amp;Program!F259&amp;"/ ","")</f>
        <v/>
      </c>
      <c r="G258" s="9" t="str">
        <f>IF(IFERROR(SEARCH(Kişisel!$A$1,Program!G260),FALSE),G$2&amp;"-"&amp;Program!G259&amp;"/ ","")</f>
        <v/>
      </c>
      <c r="H258" s="9" t="str">
        <f>IF(IFERROR(SEARCH(Kişisel!$A$1,Program!H260),FALSE),H$2&amp;"-"&amp;Program!H259&amp;"/ ","")</f>
        <v/>
      </c>
      <c r="I258" s="9" t="str">
        <f>IF(IFERROR(SEARCH(Kişisel!$A$1,Program!I260),FALSE),I$2&amp;"-"&amp;Program!I259&amp;"/ ","")</f>
        <v/>
      </c>
      <c r="J258" s="9" t="str">
        <f>IF(IFERROR(SEARCH(Kişisel!$A$1,Program!J260),FALSE),J$2&amp;"-"&amp;Program!J259&amp;"/ ","")</f>
        <v/>
      </c>
      <c r="K258" s="9" t="str">
        <f>IF(IFERROR(SEARCH(Kişisel!$A$1,Program!K260),FALSE),K$2&amp;"-"&amp;Program!K259&amp;"/ ","")</f>
        <v/>
      </c>
      <c r="L258" s="9" t="str">
        <f>IF(IFERROR(SEARCH(Kişisel!$A$1,Program!L260),FALSE),L$2&amp;"-"&amp;Program!L259&amp;"/ ","")</f>
        <v/>
      </c>
      <c r="M258" s="9" t="str">
        <f>IF(IFERROR(SEARCH(Kişisel!$A$1,Program!M260),FALSE),M$2&amp;"-"&amp;Program!M259&amp;"/ ","")</f>
        <v/>
      </c>
      <c r="N258" s="9" t="str">
        <f>IF(IFERROR(SEARCH(Kişisel!$A$1,Program!N260),FALSE),N$2&amp;"-"&amp;Program!N259&amp;"/ ","")</f>
        <v/>
      </c>
      <c r="O258" s="9" t="str">
        <f>IF(IFERROR(SEARCH(Kişisel!$A$1,Program!O260),FALSE),O$2&amp;"-"&amp;Program!O259&amp;"/ ","")</f>
        <v/>
      </c>
      <c r="P258" s="9" t="str">
        <f>IF(IFERROR(SEARCH(Kişisel!$A$1,Program!P260),FALSE),P$2&amp;"-"&amp;Program!P259&amp;"/ ","")</f>
        <v/>
      </c>
      <c r="Q258" s="9" t="str">
        <f>IF(IFERROR(SEARCH(Kişisel!$A$1,Program!Q260),FALSE),Q$2&amp;"-"&amp;Program!Q259&amp;"/ ","")</f>
        <v/>
      </c>
      <c r="R258" s="9" t="str">
        <f>IF(IFERROR(SEARCH(Kişisel!$A$1,Program!R260),FALSE),R$2&amp;"-"&amp;Program!R259&amp;"/ ","")</f>
        <v/>
      </c>
      <c r="S258" s="9" t="str">
        <f>IF(IFERROR(SEARCH(Kişisel!$A$1,Program!S260),FALSE),S$2&amp;"-"&amp;Program!S259&amp;"/ ","")</f>
        <v/>
      </c>
      <c r="T258" s="9" t="str">
        <f>IF(IFERROR(SEARCH(Kişisel!$A$1,Program!T260),FALSE),T$2&amp;"-"&amp;Program!T259&amp;"/ ","")</f>
        <v/>
      </c>
      <c r="U258" s="9" t="str">
        <f>IF(IFERROR(SEARCH(Kişisel!$A$1,Program!U260),FALSE),U$2&amp;"-"&amp;Program!U259&amp;"/ ","")</f>
        <v/>
      </c>
      <c r="V258" s="9" t="str">
        <f>IF(IFERROR(SEARCH(Kişisel!$A$1,Program!V260),FALSE),V$2&amp;"-"&amp;Program!V259&amp;"/ ","")</f>
        <v/>
      </c>
      <c r="W258" s="9" t="str">
        <f>IF(IFERROR(SEARCH(Kişisel!$A$1,Program!W260),FALSE),W$2&amp;"-"&amp;Program!W259&amp;"/ ","")</f>
        <v/>
      </c>
      <c r="X258" s="9" t="str">
        <f>IF(IFERROR(SEARCH(Kişisel!$A$1,Program!X260),FALSE),X$2&amp;"-"&amp;Program!X259&amp;"/ ","")</f>
        <v/>
      </c>
      <c r="Y258" s="9" t="str">
        <f>IF(IFERROR(SEARCH(Kişisel!$A$1,Program!Y260),FALSE),Y$2&amp;"-"&amp;Program!Y259&amp;"/ ","")</f>
        <v/>
      </c>
      <c r="Z258" s="9" t="str">
        <f>IF(IFERROR(SEARCH(Kişisel!$A$1,Program!Z260),FALSE),Z$2&amp;"-"&amp;Program!Z259&amp;"/ ","")</f>
        <v/>
      </c>
      <c r="AA258" s="9" t="str">
        <f>IF(IFERROR(SEARCH(Kişisel!$A$1,Program!AA260),FALSE),AA$2&amp;"-"&amp;Program!AA259&amp;"/ ","")</f>
        <v/>
      </c>
      <c r="AB258" s="9" t="str">
        <f>IF(IFERROR(SEARCH(Kişisel!$A$1,Program!AD260),FALSE),AB$2&amp;"-"&amp;Program!AD259&amp;"/ ","")</f>
        <v/>
      </c>
      <c r="AC258" s="9" t="str">
        <f>IF(IFERROR(SEARCH(Kişisel!$A$1,Program!AE260),FALSE),AC$2&amp;"-"&amp;Program!AE259&amp;"/ ","")</f>
        <v/>
      </c>
      <c r="AD258" s="9" t="str">
        <f>IF(IFERROR(SEARCH(Kişisel!$A$1,Program!AH260),FALSE),AD$2&amp;"-"&amp;Program!AH259&amp;"/ ","")</f>
        <v/>
      </c>
      <c r="AE258" s="9" t="str">
        <f>IF(IFERROR(SEARCH(Kişisel!$A$1,Program!AI260),FALSE),AE$2&amp;"-"&amp;Program!AI259&amp;"/ ","")</f>
        <v/>
      </c>
      <c r="AF258" s="9" t="str">
        <f>IF(IFERROR(SEARCH(Kişisel!$A$1,Program!AJ260),FALSE),AF$2&amp;"-"&amp;Program!AJ259&amp;"/ ","")</f>
        <v/>
      </c>
      <c r="AG258" s="9" t="str">
        <f>IF(IFERROR(SEARCH(Kişisel!$A$1,Program!AK260),FALSE),AG$2&amp;"-"&amp;Program!AK259&amp;"/ ","")</f>
        <v/>
      </c>
      <c r="AH258" s="9" t="str">
        <f>IF(IFERROR(SEARCH(Kişisel!$A$1,Program!AP260),FALSE),AH$2&amp;"-"&amp;Program!AP259&amp;"/ ","")</f>
        <v/>
      </c>
      <c r="AI258" s="9" t="str">
        <f>IF(IFERROR(SEARCH(Kişisel!$A$1,Program!AQ260),FALSE),AI$2&amp;"-"&amp;Program!AQ259&amp;"/ ","")</f>
        <v/>
      </c>
      <c r="AJ258" s="9" t="str">
        <f>IF(IFERROR(SEARCH(Kişisel!$A$1,Program!AR260),FALSE),AJ$2&amp;"-"&amp;Program!AR259&amp;"/ ","")</f>
        <v/>
      </c>
      <c r="AK258" s="9" t="str">
        <f>IF(IFERROR(SEARCH(Kişisel!$A$1,Program!AS260),FALSE),AK$2&amp;"-"&amp;Program!AS259&amp;"/ ","")</f>
        <v/>
      </c>
      <c r="AL258" s="9" t="str">
        <f>IF(IFERROR(SEARCH(Kişisel!$A$1,Program!AT260),FALSE),AL$2&amp;"-"&amp;Program!AT259&amp;"/ ","")</f>
        <v/>
      </c>
      <c r="AM258" s="9" t="str">
        <f>IF(IFERROR(SEARCH(Kişisel!$A$1,Program!AU260),FALSE),AM$2&amp;"-"&amp;Program!AU259&amp;"/ ","")</f>
        <v/>
      </c>
      <c r="AN258" s="9" t="str">
        <f>IF(IFERROR(SEARCH(Kişisel!$A$1,Program!AV260),FALSE),AN$2&amp;"-"&amp;Program!AV259&amp;"/ ","")</f>
        <v/>
      </c>
      <c r="AO258" s="9" t="str">
        <f>IF(IFERROR(SEARCH(Kişisel!$A$1,Program!AW260),FALSE),AO$2&amp;"-"&amp;Program!AW259&amp;"/ ","")</f>
        <v/>
      </c>
      <c r="AP258" s="9" t="str">
        <f>IF(IFERROR(SEARCH(Kişisel!$A$1,Program!AX260),FALSE),AP$2&amp;"-"&amp;Program!AX259&amp;"/ ","")</f>
        <v/>
      </c>
      <c r="AQ258" s="9" t="str">
        <f>IF(IFERROR(SEARCH(Kişisel!$A$1,Program!AY260),FALSE),AQ$2&amp;"-"&amp;Program!AY259&amp;"/ ","")</f>
        <v/>
      </c>
      <c r="AR258" s="9" t="str">
        <f>IF(IFERROR(SEARCH(Kişisel!$A$1,Program!AZ260),FALSE),AR$2&amp;"-"&amp;Program!AZ259&amp;"/ ","")</f>
        <v/>
      </c>
      <c r="AS258" s="9" t="str">
        <f>IF(IFERROR(SEARCH(Kişisel!$A$1,Program!BA260),FALSE),AS$2&amp;"-"&amp;Program!BA259&amp;"/ ","")</f>
        <v/>
      </c>
      <c r="AT258" s="9" t="str">
        <f>IF(IFERROR(SEARCH(Kişisel!$A$1,Program!BB260),FALSE),AT$2&amp;"-"&amp;Program!BB259&amp;"/ ","")</f>
        <v/>
      </c>
      <c r="AU258" s="9" t="str">
        <f>IF(IFERROR(SEARCH(Kişisel!$A$1,Program!BC260),FALSE),AU$2&amp;"-"&amp;Program!BC259&amp;"/ ","")</f>
        <v/>
      </c>
      <c r="AV258" s="9" t="str">
        <f>IF(IFERROR(SEARCH(Kişisel!$A$1,Program!BD260),FALSE),AV$2&amp;"-"&amp;Program!BD259&amp;"/ ","")</f>
        <v/>
      </c>
      <c r="AW258" s="9" t="str">
        <f>IF(IFERROR(SEARCH(Kişisel!$A$1,Program!BE260),FALSE),AW$2&amp;"-"&amp;Program!BE259&amp;"/ ","")</f>
        <v/>
      </c>
      <c r="AX258" s="9" t="str">
        <f>IF(IFERROR(SEARCH(Kişisel!$A$1,Program!BF260),FALSE),AX$2&amp;"-"&amp;Program!BF259&amp;"/ ","")</f>
        <v/>
      </c>
      <c r="AY258" s="9" t="str">
        <f>IF(IFERROR(SEARCH(Kişisel!$A$1,Program!BG260),FALSE),AY$2&amp;"-"&amp;Program!BG259&amp;"/ ","")</f>
        <v/>
      </c>
      <c r="AZ258" s="9" t="str">
        <f>IF(IFERROR(SEARCH(Kişisel!$A$1,Program!BH260),FALSE),AZ$2&amp;"-"&amp;Program!BH259&amp;"/ ","")</f>
        <v/>
      </c>
      <c r="BA258" s="9" t="str">
        <f>IF(IFERROR(SEARCH(Kişisel!$A$1,Program!BI260),FALSE),BA$2&amp;"-"&amp;Program!BI259&amp;"/ ","")</f>
        <v/>
      </c>
      <c r="BB258" s="9" t="str">
        <f>IF(IFERROR(SEARCH(Kişisel!$A$1,Program!BJ260),FALSE),BB$2&amp;"-"&amp;Program!BJ259&amp;"/ ","")</f>
        <v/>
      </c>
      <c r="BC258" s="9" t="str">
        <f>IF(IFERROR(SEARCH(Kişisel!$A$1,Program!BK260),FALSE),BC$2&amp;"-"&amp;Program!BK259&amp;"/ ","")</f>
        <v/>
      </c>
      <c r="BD258" s="9" t="str">
        <f>IF(IFERROR(SEARCH(Kişisel!$A$1,Program!BL260),FALSE),BD$2&amp;"-"&amp;Program!BL259&amp;"/ ","")</f>
        <v/>
      </c>
      <c r="BE258" s="9" t="str">
        <f>IF(IFERROR(SEARCH(Kişisel!$A$1,Program!BM260),FALSE),BE$2&amp;"-"&amp;Program!BM259&amp;"/ ","")</f>
        <v/>
      </c>
      <c r="BG258" t="str">
        <f t="shared" ref="BG258:BG259" si="389">CONCATENATE(AR258,AR260,AS258,AS260,AT258,AT260,AU258,AU260,AV258,AV260,AW258,AW260,AX258,AX260,AY258,AY260,AZ258,AZ260,BA258,BA260,BB258,BB260,BC258,BC260,BD258,BD260,BE258,BE260)</f>
        <v/>
      </c>
    </row>
    <row r="259" spans="3:59">
      <c r="C259" s="6" t="str">
        <f>CONCATENATE(D259,E259,F259,G259,H259,I259,J259,K259,L259,M259,N259,O259,P259,Q259,R259,S259,T259,U259,V259,W259,X259,Y259,Z259,AA259,AB259,AC259,AD259,AE259,AF259,AG259,AH259,AI259)</f>
        <v/>
      </c>
      <c r="D259" t="str">
        <f>IF(AND(Program!D259&lt;&gt;"",OR(Kişisel!$C$1=Program!D261,AND(Program!D261="",Program!D$3=Kişisel!$C$1))),CONCATENATE(D$2,"-",Program!D259," "),"")</f>
        <v/>
      </c>
      <c r="E259" t="str">
        <f>IF(AND(Program!E259&lt;&gt;"",OR(Kişisel!$C$1=Program!E261,AND(Program!E261="",Program!E$3=Kişisel!$C$1))),CONCATENATE(E$2,"-",Program!E259," "),"")</f>
        <v/>
      </c>
      <c r="F259" t="str">
        <f>IF(AND(Program!F259&lt;&gt;"",OR(Kişisel!$C$1=Program!F261,AND(Program!F261="",Program!F$3=Kişisel!$C$1))),CONCATENATE(F$2,"-",Program!F259," "),"")</f>
        <v/>
      </c>
      <c r="G259" t="str">
        <f>IF(AND(Program!G259&lt;&gt;"",OR(Kişisel!$C$1=Program!G261,AND(Program!G261="",Program!G$3=Kişisel!$C$1))),CONCATENATE(G$2,"-",Program!G259," "),"")</f>
        <v/>
      </c>
      <c r="H259" t="str">
        <f>IF(AND(Program!H259&lt;&gt;"",OR(Kişisel!$C$1=Program!H261,AND(Program!H261="",Program!H$3=Kişisel!$C$1))),CONCATENATE(H$2,"-",Program!H259," "),"")</f>
        <v/>
      </c>
      <c r="I259" t="str">
        <f>IF(AND(Program!I259&lt;&gt;"",OR(Kişisel!$C$1=Program!I261,AND(Program!I261="",Program!I$3=Kişisel!$C$1))),CONCATENATE(I$2,"-",Program!I259," "),"")</f>
        <v/>
      </c>
      <c r="J259" t="str">
        <f>IF(AND(Program!J259&lt;&gt;"",OR(Kişisel!$C$1=Program!J261,AND(Program!J261="",Program!J$3=Kişisel!$C$1))),CONCATENATE(J$2,"-",Program!J259," "),"")</f>
        <v/>
      </c>
      <c r="K259" t="str">
        <f>IF(AND(Program!K259&lt;&gt;"",OR(Kişisel!$C$1=Program!K261,AND(Program!K261="",Program!K$3=Kişisel!$C$1))),CONCATENATE(K$2,"-",Program!K259," "),"")</f>
        <v/>
      </c>
      <c r="L259" t="str">
        <f>IF(AND(Program!L259&lt;&gt;"",OR(Kişisel!$C$1=Program!L261,AND(Program!L261="",Program!L$3=Kişisel!$C$1))),CONCATENATE(L$2,"-",Program!L259," "),"")</f>
        <v/>
      </c>
      <c r="M259" t="str">
        <f>IF(AND(Program!M259&lt;&gt;"",OR(Kişisel!$C$1=Program!M261,AND(Program!M261="",Program!M$3=Kişisel!$C$1))),CONCATENATE(M$2,"-",Program!M259," "),"")</f>
        <v/>
      </c>
      <c r="N259" t="str">
        <f>IF(AND(Program!N259&lt;&gt;"",OR(Kişisel!$C$1=Program!N261,AND(Program!N261="",Program!N$3=Kişisel!$C$1))),CONCATENATE(N$2,"-",Program!N259," "),"")</f>
        <v/>
      </c>
      <c r="O259" t="str">
        <f>IF(AND(Program!O259&lt;&gt;"",OR(Kişisel!$C$1=Program!O261,AND(Program!O261="",Program!O$3=Kişisel!$C$1))),CONCATENATE(O$2,"-",Program!O259," "),"")</f>
        <v/>
      </c>
      <c r="P259" t="str">
        <f>IF(AND(Program!P259&lt;&gt;"",OR(Kişisel!$C$1=Program!P261,AND(Program!P261="",Program!P$3=Kişisel!$C$1))),CONCATENATE(P$2,"-",Program!P259," "),"")</f>
        <v/>
      </c>
      <c r="Q259" t="str">
        <f>IF(AND(Program!Q259&lt;&gt;"",OR(Kişisel!$C$1=Program!Q261,AND(Program!Q261="",Program!Q$3=Kişisel!$C$1))),CONCATENATE(Q$2,"-",Program!Q259," "),"")</f>
        <v/>
      </c>
      <c r="R259" t="str">
        <f>IF(AND(Program!R259&lt;&gt;"",OR(Kişisel!$C$1=Program!R261,AND(Program!R261="",Program!R$3=Kişisel!$C$1))),CONCATENATE(R$2,"-",Program!R259," "),"")</f>
        <v/>
      </c>
      <c r="S259" t="str">
        <f>IF(AND(Program!S259&lt;&gt;"",OR(Kişisel!$C$1=Program!S261,AND(Program!S261="",Program!S$3=Kişisel!$C$1))),CONCATENATE(S$2,"-",Program!S259," "),"")</f>
        <v/>
      </c>
      <c r="T259" t="str">
        <f>IF(AND(Program!T259&lt;&gt;"",OR(Kişisel!$C$1=Program!T261,AND(Program!T261="",Program!T$3=Kişisel!$C$1))),CONCATENATE(T$2,"-",Program!T259," "),"")</f>
        <v/>
      </c>
      <c r="U259" t="str">
        <f>IF(AND(Program!U259&lt;&gt;"",OR(Kişisel!$C$1=Program!U261,AND(Program!U261="",Program!U$3=Kişisel!$C$1))),CONCATENATE(U$2,"-",Program!U259," "),"")</f>
        <v/>
      </c>
      <c r="V259" t="str">
        <f>IF(AND(Program!V259&lt;&gt;"",OR(Kişisel!$C$1=Program!V261,AND(Program!V261="",Program!V$3=Kişisel!$C$1))),CONCATENATE(V$2,"-",Program!V259," "),"")</f>
        <v/>
      </c>
      <c r="W259" t="str">
        <f>IF(AND(Program!W259&lt;&gt;"",OR(Kişisel!$C$1=Program!W261,AND(Program!W261="",Program!W$3=Kişisel!$C$1))),CONCATENATE(W$2,"-",Program!W259," "),"")</f>
        <v/>
      </c>
      <c r="X259" t="str">
        <f>IF(AND(Program!X259&lt;&gt;"",OR(Kişisel!$C$1=Program!X261,AND(Program!X261="",Program!X$3=Kişisel!$C$1))),CONCATENATE(X$2,"-",Program!X259," "),"")</f>
        <v/>
      </c>
      <c r="Y259" t="str">
        <f>IF(AND(Program!Y259&lt;&gt;"",OR(Kişisel!$C$1=Program!Y261,AND(Program!Y261="",Program!Y$3=Kişisel!$C$1))),CONCATENATE(Y$2,"-",Program!Y259," "),"")</f>
        <v/>
      </c>
      <c r="Z259" t="str">
        <f>IF(AND(Program!Z259&lt;&gt;"",OR(Kişisel!$C$1=Program!Z261,AND(Program!Z261="",Program!Z$3=Kişisel!$C$1))),CONCATENATE(Z$2,"-",Program!Z259," "),"")</f>
        <v/>
      </c>
      <c r="AA259" t="str">
        <f>IF(AND(Program!AA259&lt;&gt;"",OR(Kişisel!$C$1=Program!AA261,AND(Program!AA261="",Program!AA$3=Kişisel!$C$1))),CONCATENATE(AA$2,"-",Program!AA259," "),"")</f>
        <v/>
      </c>
      <c r="AB259" t="str">
        <f>IF(AND(Program!AD259&lt;&gt;"",OR(Kişisel!$C$1=Program!AD261,AND(Program!AD261="",Program!AD$3=Kişisel!$C$1))),CONCATENATE(AB$2,"-",Program!AD259," "),"")</f>
        <v/>
      </c>
      <c r="AC259" t="str">
        <f>IF(AND(Program!AE259&lt;&gt;"",OR(Kişisel!$C$1=Program!AE261,AND(Program!AE261="",Program!AE$3=Kişisel!$C$1))),CONCATENATE(AC$2,"-",Program!AE259," "),"")</f>
        <v/>
      </c>
      <c r="AD259" t="str">
        <f>IF(AND(Program!AH259&lt;&gt;"",OR(Kişisel!$C$1=Program!AH261,AND(Program!AH261="",Program!AH$3=Kişisel!$C$1))),CONCATENATE(AD$2,"-",Program!AH259," "),"")</f>
        <v/>
      </c>
      <c r="AE259" t="str">
        <f>IF(AND(Program!AI259&lt;&gt;"",OR(Kişisel!$C$1=Program!AI261,AND(Program!AI261="",Program!AI$3=Kişisel!$C$1))),CONCATENATE(AE$2,"-",Program!AI259," "),"")</f>
        <v/>
      </c>
      <c r="AF259" t="str">
        <f>IF(AND(Program!AJ259&lt;&gt;"",OR(Kişisel!$C$1=Program!AJ261,AND(Program!AJ261="",Program!AJ$3=Kişisel!$C$1))),CONCATENATE(AF$2,"-",Program!AJ259," "),"")</f>
        <v/>
      </c>
      <c r="AG259" t="str">
        <f>IF(AND(Program!AK259&lt;&gt;"",OR(Kişisel!$C$1=Program!AK261,AND(Program!AK261="",Program!AK$3=Kişisel!$C$1))),CONCATENATE(AG$2,"-",Program!AK259," "),"")</f>
        <v/>
      </c>
      <c r="AH259" t="str">
        <f>IF(AND(Program!AP259&lt;&gt;"",OR(Kişisel!$C$1=Program!AP261,AND(Program!AP261="",Program!AP$3=Kişisel!$C$1))),CONCATENATE(AH$2,"-",Program!AP259," "),"")</f>
        <v/>
      </c>
      <c r="AI259" t="str">
        <f>IF(AND(Program!AQ259&lt;&gt;"",OR(Kişisel!$C$1=Program!AQ261,AND(Program!AQ261="",Program!AQ$3=Kişisel!$C$1))),CONCATENATE(AI$2,"-",Program!AQ259," "),"")</f>
        <v/>
      </c>
      <c r="AJ259" t="str">
        <f>IF(AND(Program!AR259&lt;&gt;"",OR(Kişisel!$C$1=Program!AR261,AND(Program!AR261="",Program!AR$3=Kişisel!$C$1))),CONCATENATE(AJ$2,"-",Program!AR259," "),"")</f>
        <v/>
      </c>
      <c r="AK259" t="str">
        <f>IF(AND(Program!AS259&lt;&gt;"",OR(Kişisel!$C$1=Program!AS261,AND(Program!AS261="",Program!AS$3=Kişisel!$C$1))),CONCATENATE(AK$2,"-",Program!AS259," "),"")</f>
        <v/>
      </c>
      <c r="AL259" t="str">
        <f>IF(AND(Program!AT259&lt;&gt;"",OR(Kişisel!$C$1=Program!AT261,AND(Program!AT261="",Program!AT$3=Kişisel!$C$1))),CONCATENATE(AL$2,"-",Program!AT259," "),"")</f>
        <v/>
      </c>
      <c r="AM259" t="str">
        <f>IF(AND(Program!AU259&lt;&gt;"",OR(Kişisel!$C$1=Program!AU261,AND(Program!AU261="",Program!AU$3=Kişisel!$C$1))),CONCATENATE(AM$2,"-",Program!AU259," "),"")</f>
        <v/>
      </c>
      <c r="AN259" t="str">
        <f>IF(AND(Program!AV259&lt;&gt;"",OR(Kişisel!$C$1=Program!AV261,AND(Program!AV261="",Program!AV$3=Kişisel!$C$1))),CONCATENATE(AN$2,"-",Program!AV259," "),"")</f>
        <v/>
      </c>
      <c r="AO259" t="str">
        <f>IF(AND(Program!AW259&lt;&gt;"",OR(Kişisel!$C$1=Program!AW261,AND(Program!AW261="",Program!AW$3=Kişisel!$C$1))),CONCATENATE(AO$2,"-",Program!AW259," "),"")</f>
        <v/>
      </c>
      <c r="AP259" t="str">
        <f>IF(AND(Program!AX259&lt;&gt;"",OR(Kişisel!$C$1=Program!AX261,AND(Program!AX261="",Program!AX$3=Kişisel!$C$1))),CONCATENATE(AP$2,"-",Program!AX259," "),"")</f>
        <v/>
      </c>
      <c r="AQ259" t="str">
        <f>IF(AND(Program!AY259&lt;&gt;"",OR(Kişisel!$C$1=Program!AY261,AND(Program!AY261="",Program!AY$3=Kişisel!$C$1))),CONCATENATE(AQ$2,"-",Program!AY259," "),"")</f>
        <v/>
      </c>
      <c r="AR259" t="str">
        <f>IF(AND(Program!AZ259&lt;&gt;"",OR(Kişisel!$C$1=Program!AZ261,AND(Program!AZ261="",Program!AZ$3=Kişisel!$C$1))),CONCATENATE(AR$2,"-",Program!AZ259," "),"")</f>
        <v/>
      </c>
      <c r="AS259" t="str">
        <f>IF(AND(Program!BA259&lt;&gt;"",OR(Kişisel!$C$1=Program!BA261,AND(Program!BA261="",Program!BA$3=Kişisel!$C$1))),CONCATENATE(AS$2,"-",Program!BA259," "),"")</f>
        <v/>
      </c>
      <c r="AT259" t="str">
        <f>IF(AND(Program!BB259&lt;&gt;"",OR(Kişisel!$C$1=Program!BB261,AND(Program!BB261="",Program!BB$3=Kişisel!$C$1))),CONCATENATE(AT$2,"-",Program!BB259," "),"")</f>
        <v/>
      </c>
      <c r="AU259" t="str">
        <f>IF(AND(Program!BC259&lt;&gt;"",OR(Kişisel!$C$1=Program!BC261,AND(Program!BC261="",Program!BC$3=Kişisel!$C$1))),CONCATENATE(AU$2,"-",Program!BC259," "),"")</f>
        <v/>
      </c>
      <c r="AV259" t="str">
        <f>IF(AND(Program!BD259&lt;&gt;"",OR(Kişisel!$C$1=Program!BD261,AND(Program!BD261="",Program!BD$3=Kişisel!$C$1))),CONCATENATE(AV$2,"-",Program!BD259," "),"")</f>
        <v/>
      </c>
      <c r="AW259" t="str">
        <f>IF(AND(Program!BE259&lt;&gt;"",OR(Kişisel!$C$1=Program!BE261,AND(Program!BE261="",Program!BE$3=Kişisel!$C$1))),CONCATENATE(AW$2,"-",Program!BE259," "),"")</f>
        <v/>
      </c>
      <c r="AX259" t="str">
        <f>IF(AND(Program!BF259&lt;&gt;"",OR(Kişisel!$C$1=Program!BF261,AND(Program!BF261="",Program!BF$3=Kişisel!$C$1))),CONCATENATE(AX$2,"-",Program!BF259," "),"")</f>
        <v/>
      </c>
      <c r="AY259" t="str">
        <f>IF(AND(Program!BG259&lt;&gt;"",OR(Kişisel!$C$1=Program!BG261,AND(Program!BG261="",Program!BG$3=Kişisel!$C$1))),CONCATENATE(AY$2,"-",Program!BG259," "),"")</f>
        <v/>
      </c>
      <c r="AZ259" t="str">
        <f>IF(AND(Program!BH259&lt;&gt;"",OR(Kişisel!$C$1=Program!BH261,AND(Program!BH261="",Program!BH$3=Kişisel!$C$1))),CONCATENATE(AZ$2,"-",Program!BH259," "),"")</f>
        <v/>
      </c>
      <c r="BA259" t="str">
        <f>IF(AND(Program!BI259&lt;&gt;"",OR(Kişisel!$C$1=Program!BI261,AND(Program!BI261="",Program!BI$3=Kişisel!$C$1))),CONCATENATE(BA$2,"-",Program!BI259," "),"")</f>
        <v/>
      </c>
      <c r="BB259" t="str">
        <f>IF(AND(Program!BJ259&lt;&gt;"",OR(Kişisel!$C$1=Program!BJ261,AND(Program!BJ261="",Program!BJ$3=Kişisel!$C$1))),CONCATENATE(BB$2,"-",Program!BJ259," "),"")</f>
        <v/>
      </c>
      <c r="BC259" t="str">
        <f>IF(AND(Program!BK259&lt;&gt;"",OR(Kişisel!$C$1=Program!BK261,AND(Program!BK261="",Program!BK$3=Kişisel!$C$1))),CONCATENATE(BC$2,"-",Program!BK259," "),"")</f>
        <v/>
      </c>
      <c r="BD259" t="str">
        <f>IF(AND(Program!BL259&lt;&gt;"",OR(Kişisel!$C$1=Program!BL261,AND(Program!BL261="",Program!BL$3=Kişisel!$C$1))),CONCATENATE(BD$2,"-",Program!BL259," "),"")</f>
        <v/>
      </c>
      <c r="BE259" t="str">
        <f>IF(AND(Program!BM259&lt;&gt;"",OR(Kişisel!$C$1=Program!BM261,AND(Program!BM261="",Program!BM$3=Kişisel!$C$1))),CONCATENATE(BE$2,"-",Program!BM259," "),"")</f>
        <v/>
      </c>
      <c r="BF259" t="str">
        <f t="shared" ref="BF259" si="390">CONCATENATE(D259,D261,E259,E261,F259,F261,G259,G261,H259,H261,I259,I261,J259,J261,K259,K261,L259,L261,M259,M261,N259,N261,O259,O261,P259,P261,Q259,Q261,R259,R261,S259,S261,T259,T261,U259,U261,V259,V261,W259,W261,X259,X261,Y259,Y261,Z259,Z261,AA259,AA261,AB259,AB261,AC259,AC261,AD259,AD261,AE259,AE261,AF259,AF261,AG259,AG261,AH259,AH261,AI259,AI261,AJ259,AJ261,AK259,AK261,AL259,AL261,AM259,AM261,AN259,AN261,AO259,AO261,AP259,AP261,AQ259,AQ261)</f>
        <v/>
      </c>
      <c r="BG259" t="str">
        <f t="shared" si="389"/>
        <v/>
      </c>
    </row>
    <row r="260" spans="3:59">
      <c r="D260" s="29" t="str">
        <f>IF(D258&lt;&gt;"",IF(Program!D261&lt;&gt;"","("&amp;Program!D261&amp;")","("&amp;Program!D$3&amp;")"),"")</f>
        <v/>
      </c>
      <c r="E260" s="29" t="str">
        <f>IF(E258&lt;&gt;"",IF(Program!E261&lt;&gt;"","("&amp;Program!E261&amp;")","("&amp;Program!E$3&amp;")"),"")</f>
        <v/>
      </c>
      <c r="F260" s="29" t="str">
        <f>IF(F258&lt;&gt;"",IF(Program!F261&lt;&gt;"","("&amp;Program!F261&amp;")","("&amp;Program!F$3&amp;")"),"")</f>
        <v/>
      </c>
      <c r="G260" s="29" t="str">
        <f>IF(G258&lt;&gt;"",IF(Program!G261&lt;&gt;"","("&amp;Program!G261&amp;")","("&amp;Program!G$3&amp;")"),"")</f>
        <v/>
      </c>
      <c r="H260" s="29" t="str">
        <f>IF(H258&lt;&gt;"",IF(Program!H261&lt;&gt;"","("&amp;Program!H261&amp;")","("&amp;Program!H$3&amp;")"),"")</f>
        <v/>
      </c>
      <c r="I260" s="29" t="str">
        <f>IF(I258&lt;&gt;"",IF(Program!I261&lt;&gt;"","("&amp;Program!I261&amp;")","("&amp;Program!I$3&amp;")"),"")</f>
        <v/>
      </c>
      <c r="J260" s="29" t="str">
        <f>IF(J258&lt;&gt;"",IF(Program!J261&lt;&gt;"","("&amp;Program!J261&amp;")","("&amp;Program!J$3&amp;")"),"")</f>
        <v/>
      </c>
      <c r="K260" s="29" t="str">
        <f>IF(K258&lt;&gt;"",IF(Program!K261&lt;&gt;"","("&amp;Program!K261&amp;")","("&amp;Program!K$3&amp;")"),"")</f>
        <v/>
      </c>
      <c r="L260" s="29" t="str">
        <f>IF(L258&lt;&gt;"",IF(Program!L261&lt;&gt;"","("&amp;Program!L261&amp;")","("&amp;Program!L$3&amp;")"),"")</f>
        <v/>
      </c>
      <c r="M260" s="29" t="str">
        <f>IF(M258&lt;&gt;"",IF(Program!M261&lt;&gt;"","("&amp;Program!M261&amp;")","("&amp;Program!M$3&amp;")"),"")</f>
        <v/>
      </c>
      <c r="N260" s="29" t="str">
        <f>IF(N258&lt;&gt;"",IF(Program!N261&lt;&gt;"","("&amp;Program!N261&amp;")","("&amp;Program!N$3&amp;")"),"")</f>
        <v/>
      </c>
      <c r="O260" s="29" t="str">
        <f>IF(O258&lt;&gt;"",IF(Program!O261&lt;&gt;"","("&amp;Program!O261&amp;")","("&amp;Program!O$3&amp;")"),"")</f>
        <v/>
      </c>
      <c r="P260" s="29" t="str">
        <f>IF(P258&lt;&gt;"",IF(Program!P261&lt;&gt;"","("&amp;Program!P261&amp;")","("&amp;Program!P$3&amp;")"),"")</f>
        <v/>
      </c>
      <c r="Q260" s="29" t="str">
        <f>IF(Q258&lt;&gt;"",IF(Program!Q261&lt;&gt;"","("&amp;Program!Q261&amp;")","("&amp;Program!Q$3&amp;")"),"")</f>
        <v/>
      </c>
      <c r="R260" s="29" t="str">
        <f>IF(R258&lt;&gt;"",IF(Program!R261&lt;&gt;"","("&amp;Program!R261&amp;")","("&amp;Program!R$3&amp;")"),"")</f>
        <v/>
      </c>
      <c r="S260" s="29" t="str">
        <f>IF(S258&lt;&gt;"",IF(Program!S261&lt;&gt;"","("&amp;Program!S261&amp;")","("&amp;Program!S$3&amp;")"),"")</f>
        <v/>
      </c>
      <c r="T260" s="29" t="str">
        <f>IF(T258&lt;&gt;"",IF(Program!T261&lt;&gt;"","("&amp;Program!T261&amp;")","("&amp;Program!T$3&amp;")"),"")</f>
        <v/>
      </c>
      <c r="U260" s="29" t="str">
        <f>IF(U258&lt;&gt;"",IF(Program!U261&lt;&gt;"","("&amp;Program!U261&amp;")","("&amp;Program!U$3&amp;")"),"")</f>
        <v/>
      </c>
      <c r="V260" s="29" t="str">
        <f>IF(V258&lt;&gt;"",IF(Program!V261&lt;&gt;"","("&amp;Program!V261&amp;")","("&amp;Program!V$3&amp;")"),"")</f>
        <v/>
      </c>
      <c r="W260" s="29" t="str">
        <f>IF(W258&lt;&gt;"",IF(Program!W261&lt;&gt;"","("&amp;Program!W261&amp;")","("&amp;Program!W$3&amp;")"),"")</f>
        <v/>
      </c>
      <c r="X260" s="29" t="str">
        <f>IF(X258&lt;&gt;"",IF(Program!X261&lt;&gt;"","("&amp;Program!X261&amp;")","("&amp;Program!X$3&amp;")"),"")</f>
        <v/>
      </c>
      <c r="Y260" s="29" t="str">
        <f>IF(Y258&lt;&gt;"",IF(Program!Y261&lt;&gt;"","("&amp;Program!Y261&amp;")","("&amp;Program!Y$3&amp;")"),"")</f>
        <v/>
      </c>
      <c r="Z260" s="29" t="str">
        <f>IF(Z258&lt;&gt;"",IF(Program!Z261&lt;&gt;"","("&amp;Program!Z261&amp;")","("&amp;Program!Z$3&amp;")"),"")</f>
        <v/>
      </c>
      <c r="AA260" s="29" t="str">
        <f>IF(AA258&lt;&gt;"",IF(Program!AA261&lt;&gt;"","("&amp;Program!AA261&amp;")","("&amp;Program!AA$3&amp;")"),"")</f>
        <v/>
      </c>
      <c r="AB260" s="29" t="str">
        <f>IF(AB258&lt;&gt;"",IF(Program!AD261&lt;&gt;"","("&amp;Program!AD261&amp;")","("&amp;Program!AD$3&amp;")"),"")</f>
        <v/>
      </c>
      <c r="AC260" s="29" t="str">
        <f>IF(AC258&lt;&gt;"",IF(Program!AE261&lt;&gt;"","("&amp;Program!AE261&amp;")","("&amp;Program!AE$3&amp;")"),"")</f>
        <v/>
      </c>
      <c r="AD260" s="29" t="str">
        <f>IF(AD258&lt;&gt;"",IF(Program!AH261&lt;&gt;"","("&amp;Program!AH261&amp;")","("&amp;Program!AH$3&amp;")"),"")</f>
        <v/>
      </c>
      <c r="AE260" s="29" t="str">
        <f>IF(AE258&lt;&gt;"",IF(Program!AI261&lt;&gt;"","("&amp;Program!AI261&amp;")","("&amp;Program!AI$3&amp;")"),"")</f>
        <v/>
      </c>
      <c r="AF260" s="29" t="str">
        <f>IF(AF258&lt;&gt;"",IF(Program!AJ261&lt;&gt;"","("&amp;Program!AJ261&amp;")","("&amp;Program!AJ$3&amp;")"),"")</f>
        <v/>
      </c>
      <c r="AG260" s="29" t="str">
        <f>IF(AG258&lt;&gt;"",IF(Program!AK261&lt;&gt;"","("&amp;Program!AK261&amp;")","("&amp;Program!AK$3&amp;")"),"")</f>
        <v/>
      </c>
      <c r="AH260" s="29" t="str">
        <f>IF(AH258&lt;&gt;"",IF(Program!AP261&lt;&gt;"","("&amp;Program!AP261&amp;")","("&amp;Program!AP$3&amp;")"),"")</f>
        <v/>
      </c>
      <c r="AI260" s="29" t="str">
        <f>IF(AI258&lt;&gt;"",IF(Program!AQ261&lt;&gt;"","("&amp;Program!AQ261&amp;")","("&amp;Program!AQ$3&amp;")"),"")</f>
        <v/>
      </c>
      <c r="AJ260" s="29" t="str">
        <f>IF(AJ258&lt;&gt;"",IF(Program!AR261&lt;&gt;"","("&amp;Program!AR261&amp;")","("&amp;Program!AR$3&amp;")"),"")</f>
        <v/>
      </c>
      <c r="AK260" s="29" t="str">
        <f>IF(AK258&lt;&gt;"",IF(Program!AS261&lt;&gt;"","("&amp;Program!AS261&amp;")","("&amp;Program!AS$3&amp;")"),"")</f>
        <v/>
      </c>
      <c r="AL260" s="29" t="str">
        <f>IF(AL258&lt;&gt;"",IF(Program!AT261&lt;&gt;"","("&amp;Program!AT261&amp;")","("&amp;Program!AT$3&amp;")"),"")</f>
        <v/>
      </c>
      <c r="AM260" s="29" t="str">
        <f>IF(AM258&lt;&gt;"",IF(Program!AU261&lt;&gt;"","("&amp;Program!AU261&amp;")","("&amp;Program!AU$3&amp;")"),"")</f>
        <v/>
      </c>
      <c r="AN260" s="29" t="str">
        <f>IF(AN258&lt;&gt;"",IF(Program!AV261&lt;&gt;"","("&amp;Program!AV261&amp;")","("&amp;Program!AV$3&amp;")"),"")</f>
        <v/>
      </c>
      <c r="AO260" s="29" t="str">
        <f>IF(AO258&lt;&gt;"",IF(Program!AW261&lt;&gt;"","("&amp;Program!AW261&amp;")","("&amp;Program!AW$3&amp;")"),"")</f>
        <v/>
      </c>
      <c r="AP260" s="29" t="str">
        <f>IF(AP258&lt;&gt;"",IF(Program!AX261&lt;&gt;"","("&amp;Program!AX261&amp;")","("&amp;Program!AX$3&amp;")"),"")</f>
        <v/>
      </c>
      <c r="AQ260" s="29" t="str">
        <f>IF(AQ258&lt;&gt;"",IF(Program!AY261&lt;&gt;"","("&amp;Program!AY261&amp;")","("&amp;Program!AY$3&amp;")"),"")</f>
        <v/>
      </c>
      <c r="AR260" s="29" t="str">
        <f>IF(AR258&lt;&gt;"",IF(Program!AZ261&lt;&gt;"","("&amp;Program!AZ261&amp;")","("&amp;Program!AZ$3&amp;")"),"")</f>
        <v/>
      </c>
      <c r="AS260" s="29" t="str">
        <f>IF(AS258&lt;&gt;"",IF(Program!BA261&lt;&gt;"","("&amp;Program!BA261&amp;")","("&amp;Program!BA$3&amp;")"),"")</f>
        <v/>
      </c>
      <c r="AT260" s="29" t="str">
        <f>IF(AT258&lt;&gt;"",IF(Program!BB261&lt;&gt;"","("&amp;Program!BB261&amp;")","("&amp;Program!BB$3&amp;")"),"")</f>
        <v/>
      </c>
      <c r="AU260" s="29" t="str">
        <f>IF(AU258&lt;&gt;"",IF(Program!BC261&lt;&gt;"","("&amp;Program!BC261&amp;")","("&amp;Program!BC$3&amp;")"),"")</f>
        <v/>
      </c>
      <c r="AV260" s="29" t="str">
        <f>IF(AV258&lt;&gt;"",IF(Program!BD261&lt;&gt;"","("&amp;Program!BD261&amp;")","("&amp;Program!BD$3&amp;")"),"")</f>
        <v/>
      </c>
      <c r="AW260" s="29" t="str">
        <f>IF(AW258&lt;&gt;"",IF(Program!BE261&lt;&gt;"","("&amp;Program!BE261&amp;")","("&amp;Program!BE$3&amp;")"),"")</f>
        <v/>
      </c>
      <c r="AX260" s="29" t="str">
        <f>IF(AX258&lt;&gt;"",IF(Program!BF261&lt;&gt;"","("&amp;Program!BF261&amp;")","("&amp;Program!BF$3&amp;")"),"")</f>
        <v/>
      </c>
      <c r="AY260" s="29" t="str">
        <f>IF(AY258&lt;&gt;"",IF(Program!BG261&lt;&gt;"","("&amp;Program!BG261&amp;")","("&amp;Program!BG$3&amp;")"),"")</f>
        <v/>
      </c>
      <c r="AZ260" s="29" t="str">
        <f>IF(AZ258&lt;&gt;"",IF(Program!BH261&lt;&gt;"","("&amp;Program!BH261&amp;")","("&amp;Program!BH$3&amp;")"),"")</f>
        <v/>
      </c>
      <c r="BA260" s="29" t="str">
        <f>IF(BA258&lt;&gt;"",IF(Program!BI261&lt;&gt;"","("&amp;Program!BI261&amp;")","("&amp;Program!BI$3&amp;")"),"")</f>
        <v/>
      </c>
      <c r="BB260" s="29" t="str">
        <f>IF(BB258&lt;&gt;"",IF(Program!BJ261&lt;&gt;"","("&amp;Program!BJ261&amp;")","("&amp;Program!BJ$3&amp;")"),"")</f>
        <v/>
      </c>
      <c r="BC260" s="29" t="str">
        <f>IF(BC258&lt;&gt;"",IF(Program!BK261&lt;&gt;"","("&amp;Program!BK261&amp;")","("&amp;Program!BK$3&amp;")"),"")</f>
        <v/>
      </c>
      <c r="BD260" s="29" t="str">
        <f>IF(BD258&lt;&gt;"",IF(Program!BL261&lt;&gt;"","("&amp;Program!BL261&amp;")","("&amp;Program!BL$3&amp;")"),"")</f>
        <v/>
      </c>
      <c r="BE260" s="29" t="str">
        <f>IF(BE258&lt;&gt;"",IF(Program!BM261&lt;&gt;"","("&amp;Program!BM261&amp;")","("&amp;Program!BM$3&amp;")"),"")</f>
        <v/>
      </c>
      <c r="BF260" t="str">
        <f t="shared" ref="BF260" si="391">CONCATENATE(D260,E260,F260,G260,H260,I260,J260,K260,L260,M260,N260,O260,P260,Q260,R260,S260,T260,U260,V260,W260,X260,Y260,Z260,AA260,AB260,AC260,AD260,AE260,AF260,AG260,AH260,AI260,AJ260,AK260,AL260,AM260,AN260,AO260,AP260,AQ260,)</f>
        <v/>
      </c>
      <c r="BG260" t="str">
        <f t="shared" ref="BG260" si="392">CONCATENATE(AR260,AS260,AT260,AU260,AV260,AW260,AX260,AY260,AZ260,BA260,BB260,BC260,BD260,BE260,)</f>
        <v/>
      </c>
    </row>
  </sheetData>
  <sheetProtection selectLockedCells="1"/>
  <mergeCells count="7">
    <mergeCell ref="A218:A242"/>
    <mergeCell ref="A89:A131"/>
    <mergeCell ref="A132:A174"/>
    <mergeCell ref="A175:A217"/>
    <mergeCell ref="A1:B1"/>
    <mergeCell ref="A3:A45"/>
    <mergeCell ref="A46:A8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zoomScale="60" zoomScaleNormal="60" workbookViewId="0">
      <selection activeCell="D12" sqref="D12"/>
    </sheetView>
  </sheetViews>
  <sheetFormatPr defaultColWidth="19.77734375" defaultRowHeight="15"/>
  <cols>
    <col min="1" max="1" width="9" style="59" bestFit="1" customWidth="1"/>
    <col min="2" max="7" width="30.77734375" customWidth="1"/>
  </cols>
  <sheetData>
    <row r="1" spans="1:7" ht="15.75" thickBot="1">
      <c r="A1" s="55"/>
      <c r="B1" t="s">
        <v>26</v>
      </c>
      <c r="C1" s="21" t="s">
        <v>671</v>
      </c>
    </row>
    <row r="2" spans="1:7" ht="16.5" thickBot="1">
      <c r="A2" s="56"/>
      <c r="B2" s="24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6" t="s">
        <v>41</v>
      </c>
    </row>
    <row r="3" spans="1:7" ht="39.950000000000003" customHeight="1">
      <c r="A3" s="11" t="s">
        <v>290</v>
      </c>
      <c r="B3" s="60" t="str">
        <f>Kişisel!C4</f>
        <v/>
      </c>
      <c r="C3" s="61" t="str">
        <f>Kişisel!C47</f>
        <v/>
      </c>
      <c r="D3" s="61" t="str">
        <f>Kişisel!C90</f>
        <v/>
      </c>
      <c r="E3" s="61" t="str">
        <f>Kişisel!C133</f>
        <v xml:space="preserve">GRA2-REKLAM GRAFİĞİ </v>
      </c>
      <c r="F3" s="62" t="str">
        <f>Kişisel!C176</f>
        <v/>
      </c>
      <c r="G3" s="63" t="str">
        <f>Kişisel!C218</f>
        <v/>
      </c>
    </row>
    <row r="4" spans="1:7" ht="39.950000000000003" customHeight="1">
      <c r="A4" s="12" t="s">
        <v>291</v>
      </c>
      <c r="B4" s="60" t="str">
        <f>Kişisel!C7</f>
        <v/>
      </c>
      <c r="C4" s="61" t="str">
        <f>Kişisel!C50</f>
        <v/>
      </c>
      <c r="D4" s="61" t="str">
        <f>Kişisel!C93</f>
        <v/>
      </c>
      <c r="E4" s="61" t="str">
        <f>Kişisel!C136</f>
        <v xml:space="preserve">GRA2-REKLAM GRAFİĞİ </v>
      </c>
      <c r="F4" s="62" t="str">
        <f>Kişisel!C179</f>
        <v/>
      </c>
      <c r="G4" s="64" t="str">
        <f>Kişisel!C221</f>
        <v/>
      </c>
    </row>
    <row r="5" spans="1:7" ht="39.950000000000003" customHeight="1">
      <c r="A5" s="12" t="s">
        <v>292</v>
      </c>
      <c r="B5" s="60" t="str">
        <f>Kişisel!C10</f>
        <v/>
      </c>
      <c r="C5" s="61" t="str">
        <f>Kişisel!C53</f>
        <v/>
      </c>
      <c r="D5" s="61" t="str">
        <f>Kişisel!C96</f>
        <v/>
      </c>
      <c r="E5" s="61" t="str">
        <f>Kişisel!C139</f>
        <v xml:space="preserve">GRA2-REKLAM GRAFİĞİ </v>
      </c>
      <c r="F5" s="62" t="str">
        <f>Kişisel!C182</f>
        <v/>
      </c>
      <c r="G5" s="64" t="str">
        <f>Kişisel!C224</f>
        <v/>
      </c>
    </row>
    <row r="6" spans="1:7" ht="39.950000000000003" customHeight="1">
      <c r="A6" s="12" t="s">
        <v>745</v>
      </c>
      <c r="B6" s="60" t="str">
        <f>Kişisel!C13</f>
        <v/>
      </c>
      <c r="C6" s="61" t="str">
        <f>Kişisel!C56</f>
        <v/>
      </c>
      <c r="D6" s="61" t="str">
        <f>Kişisel!C99</f>
        <v/>
      </c>
      <c r="E6" s="61" t="str">
        <f>Kişisel!C142</f>
        <v xml:space="preserve">GRA2-TASARIMDA FOTOĞRAF KULLANIMI </v>
      </c>
      <c r="F6" s="62" t="str">
        <f>Kişisel!C185</f>
        <v/>
      </c>
      <c r="G6" s="64" t="str">
        <f>Kişisel!C227</f>
        <v/>
      </c>
    </row>
    <row r="7" spans="1:7" ht="39.950000000000003" customHeight="1">
      <c r="A7" s="57">
        <v>0.5</v>
      </c>
      <c r="B7" s="65"/>
      <c r="C7" s="66"/>
      <c r="D7" s="66"/>
      <c r="E7" s="66"/>
      <c r="F7" s="67"/>
      <c r="G7" s="68"/>
    </row>
    <row r="8" spans="1:7" ht="39.950000000000003" customHeight="1">
      <c r="A8" s="12" t="s">
        <v>13</v>
      </c>
      <c r="B8" s="60" t="str">
        <f>Kişisel!C17</f>
        <v/>
      </c>
      <c r="C8" s="61" t="str">
        <f>Kişisel!C60</f>
        <v/>
      </c>
      <c r="D8" s="61" t="str">
        <f>Kişisel!C103</f>
        <v/>
      </c>
      <c r="E8" s="61" t="str">
        <f>Kişisel!C146</f>
        <v xml:space="preserve">GRA2-TASARIMDA FOTOĞRAF KULLANIMI </v>
      </c>
      <c r="F8" s="62" t="str">
        <f>Kişisel!C189</f>
        <v/>
      </c>
      <c r="G8" s="64" t="str">
        <f>Kişisel!C231</f>
        <v/>
      </c>
    </row>
    <row r="9" spans="1:7" ht="39.950000000000003" customHeight="1">
      <c r="A9" s="12" t="s">
        <v>14</v>
      </c>
      <c r="B9" s="60" t="str">
        <f>Kişisel!C20</f>
        <v/>
      </c>
      <c r="C9" s="61" t="str">
        <f>Kişisel!C63</f>
        <v/>
      </c>
      <c r="D9" s="61" t="str">
        <f>Kişisel!C106</f>
        <v/>
      </c>
      <c r="E9" s="61" t="str">
        <f>Kişisel!C149</f>
        <v/>
      </c>
      <c r="F9" s="62" t="str">
        <f>Kişisel!C192</f>
        <v/>
      </c>
      <c r="G9" s="64" t="str">
        <f>Kişisel!C234</f>
        <v/>
      </c>
    </row>
    <row r="10" spans="1:7" ht="39.950000000000003" customHeight="1">
      <c r="A10" s="12" t="s">
        <v>15</v>
      </c>
      <c r="B10" s="60" t="str">
        <f>Kişisel!C23</f>
        <v/>
      </c>
      <c r="C10" s="61" t="str">
        <f>Kişisel!C66</f>
        <v/>
      </c>
      <c r="D10" s="61" t="str">
        <f>Kişisel!C109</f>
        <v/>
      </c>
      <c r="E10" s="61" t="str">
        <f>Kişisel!C152</f>
        <v/>
      </c>
      <c r="F10" s="62" t="str">
        <f>Kişisel!C195</f>
        <v/>
      </c>
      <c r="G10" s="64" t="str">
        <f>Kişisel!C237</f>
        <v/>
      </c>
    </row>
    <row r="11" spans="1:7" ht="39.950000000000003" customHeight="1" thickBot="1">
      <c r="A11" s="12" t="s">
        <v>16</v>
      </c>
      <c r="B11" s="60" t="str">
        <f>Kişisel!C26</f>
        <v/>
      </c>
      <c r="C11" s="61" t="str">
        <f>Kişisel!C69</f>
        <v/>
      </c>
      <c r="D11" s="61" t="str">
        <f>Kişisel!C112</f>
        <v/>
      </c>
      <c r="E11" s="61" t="str">
        <f>Kişisel!C155</f>
        <v/>
      </c>
      <c r="F11" s="62" t="str">
        <f>Kişisel!C198</f>
        <v/>
      </c>
      <c r="G11" s="69" t="str">
        <f>Kişisel!C240</f>
        <v/>
      </c>
    </row>
    <row r="12" spans="1:7" ht="39.950000000000003" customHeight="1">
      <c r="A12" s="14" t="s">
        <v>17</v>
      </c>
      <c r="B12" s="60" t="str">
        <f>Kişisel!C29</f>
        <v/>
      </c>
      <c r="C12" s="61" t="str">
        <f>Kişisel!C72</f>
        <v/>
      </c>
      <c r="D12" s="61" t="e">
        <f>Kişisel!C115</f>
        <v>#REF!</v>
      </c>
      <c r="E12" s="61" t="str">
        <f>Kişisel!C158</f>
        <v/>
      </c>
      <c r="F12" s="62" t="str">
        <f>Kişisel!C201</f>
        <v/>
      </c>
      <c r="G12" s="70"/>
    </row>
    <row r="13" spans="1:7" ht="39.950000000000003" customHeight="1">
      <c r="A13" s="14" t="s">
        <v>18</v>
      </c>
      <c r="B13" s="60" t="str">
        <f>Kişisel!C32</f>
        <v/>
      </c>
      <c r="C13" s="61" t="str">
        <f>Kişisel!C75</f>
        <v/>
      </c>
      <c r="D13" s="61" t="e">
        <f>Kişisel!C118</f>
        <v>#REF!</v>
      </c>
      <c r="E13" s="61" t="str">
        <f>Kişisel!C161</f>
        <v/>
      </c>
      <c r="F13" s="62" t="str">
        <f>Kişisel!C204</f>
        <v/>
      </c>
      <c r="G13" s="70"/>
    </row>
    <row r="14" spans="1:7" ht="39.950000000000003" customHeight="1">
      <c r="A14" s="14" t="s">
        <v>19</v>
      </c>
      <c r="B14" s="60" t="str">
        <f>Kişisel!C35</f>
        <v/>
      </c>
      <c r="C14" s="61" t="str">
        <f>Kişisel!C78</f>
        <v/>
      </c>
      <c r="D14" s="61" t="str">
        <f>Kişisel!C121</f>
        <v/>
      </c>
      <c r="E14" s="61" t="str">
        <f>Kişisel!C164</f>
        <v/>
      </c>
      <c r="F14" s="62" t="str">
        <f>Kişisel!C207</f>
        <v/>
      </c>
      <c r="G14" s="70"/>
    </row>
    <row r="15" spans="1:7" ht="39.950000000000003" customHeight="1">
      <c r="A15" s="14" t="s">
        <v>20</v>
      </c>
      <c r="B15" s="60" t="str">
        <f>Kişisel!C38</f>
        <v/>
      </c>
      <c r="C15" s="61" t="str">
        <f>Kişisel!C81</f>
        <v/>
      </c>
      <c r="D15" s="61" t="str">
        <f>Kişisel!C124</f>
        <v/>
      </c>
      <c r="E15" s="61" t="str">
        <f>Kişisel!C167</f>
        <v/>
      </c>
      <c r="F15" s="62" t="str">
        <f>Kişisel!C210</f>
        <v/>
      </c>
      <c r="G15" s="70"/>
    </row>
    <row r="16" spans="1:7" ht="39.950000000000003" customHeight="1">
      <c r="A16" s="14" t="s">
        <v>21</v>
      </c>
      <c r="B16" s="60" t="str">
        <f>Kişisel!C41</f>
        <v/>
      </c>
      <c r="C16" s="61" t="str">
        <f>Kişisel!C84</f>
        <v/>
      </c>
      <c r="D16" s="61" t="str">
        <f>Kişisel!C127</f>
        <v/>
      </c>
      <c r="E16" s="61" t="str">
        <f>Kişisel!C170</f>
        <v/>
      </c>
      <c r="F16" s="62" t="str">
        <f>Kişisel!C213</f>
        <v/>
      </c>
      <c r="G16" s="70"/>
    </row>
    <row r="17" spans="1:7" ht="39.950000000000003" customHeight="1" thickBot="1">
      <c r="A17" s="15" t="s">
        <v>22</v>
      </c>
      <c r="B17" s="60" t="str">
        <f>Kişisel!C44</f>
        <v/>
      </c>
      <c r="C17" s="61" t="str">
        <f>Kişisel!C87</f>
        <v/>
      </c>
      <c r="D17" s="61" t="str">
        <f>Kişisel!C130</f>
        <v/>
      </c>
      <c r="E17" s="61" t="str">
        <f>Kişisel!C173</f>
        <v/>
      </c>
      <c r="F17" s="62" t="str">
        <f>Kişisel!C216</f>
        <v/>
      </c>
      <c r="G17" s="70"/>
    </row>
    <row r="18" spans="1:7" ht="15.75">
      <c r="A18" s="58"/>
      <c r="C18" s="52" t="s">
        <v>27</v>
      </c>
      <c r="D18" s="53">
        <f ca="1">TODAY()</f>
        <v>45162</v>
      </c>
      <c r="E18" s="54" t="s">
        <v>9</v>
      </c>
    </row>
    <row r="20" spans="1:7">
      <c r="E20" s="27"/>
    </row>
  </sheetData>
  <sheetProtection sheet="1" objects="1" scenarios="1"/>
  <conditionalFormatting sqref="B8:G17">
    <cfRule type="containsText" dxfId="0" priority="1" operator="containsText" text="&quot;iö&quot;">
      <formula>NOT(ISERROR(SEARCH("""iö""",B8)))</formula>
    </cfRule>
  </conditionalFormatting>
  <pageMargins left="0.23622047244094491" right="0.23622047244094491" top="0.74803149606299213" bottom="0.74803149606299213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256"/>
  <sheetViews>
    <sheetView topLeftCell="J1" workbookViewId="0">
      <selection activeCell="N2" sqref="N2"/>
    </sheetView>
  </sheetViews>
  <sheetFormatPr defaultColWidth="8.88671875" defaultRowHeight="12.75"/>
  <cols>
    <col min="1" max="4" width="8.88671875" style="170"/>
    <col min="5" max="5" width="16.5546875" style="259" bestFit="1" customWidth="1"/>
    <col min="6" max="6" width="8.33203125" style="265" customWidth="1"/>
    <col min="7" max="7" width="9.77734375" style="265" bestFit="1" customWidth="1"/>
    <col min="8" max="11" width="8.88671875" style="265"/>
    <col min="12" max="12" width="7.109375" style="265" customWidth="1"/>
    <col min="13" max="13" width="11" style="170" customWidth="1"/>
    <col min="14" max="14" width="9.21875" style="209" bestFit="1" customWidth="1"/>
    <col min="15" max="15" width="8.88671875" style="207"/>
    <col min="16" max="16" width="11.77734375" style="207" bestFit="1" customWidth="1"/>
    <col min="17" max="17" width="15.44140625" style="207" bestFit="1" customWidth="1"/>
    <col min="18" max="18" width="11.77734375" style="207" bestFit="1" customWidth="1"/>
    <col min="19" max="19" width="15.5546875" style="207" bestFit="1" customWidth="1"/>
    <col min="20" max="20" width="14" style="207" bestFit="1" customWidth="1"/>
    <col min="21" max="21" width="11.109375" style="207" customWidth="1"/>
    <col min="22" max="23" width="15" style="207" bestFit="1" customWidth="1"/>
    <col min="24" max="16384" width="8.88671875" style="170"/>
  </cols>
  <sheetData>
    <row r="1" spans="1:23" ht="13.5" thickBot="1">
      <c r="A1" s="165" t="s">
        <v>114</v>
      </c>
      <c r="B1" s="166" t="s">
        <v>115</v>
      </c>
      <c r="C1" s="166" t="s">
        <v>116</v>
      </c>
      <c r="D1" s="167"/>
      <c r="E1" s="253"/>
      <c r="F1" s="260"/>
      <c r="G1" s="260"/>
      <c r="H1" s="260"/>
      <c r="I1" s="260"/>
      <c r="J1" s="260"/>
      <c r="K1" s="260"/>
      <c r="L1" s="260"/>
      <c r="M1" s="167"/>
      <c r="N1" s="169"/>
      <c r="O1" s="168"/>
      <c r="P1" s="168"/>
      <c r="Q1" s="168"/>
      <c r="R1" s="168"/>
      <c r="S1" s="168"/>
      <c r="T1" s="168"/>
      <c r="U1" s="168"/>
      <c r="V1" s="168"/>
      <c r="W1" s="168"/>
    </row>
    <row r="2" spans="1:23" ht="13.5" thickBot="1">
      <c r="A2" s="221" t="s">
        <v>117</v>
      </c>
      <c r="B2" s="171"/>
      <c r="C2" s="171">
        <v>90</v>
      </c>
      <c r="D2" s="167"/>
      <c r="E2" s="254"/>
      <c r="F2" s="261"/>
      <c r="G2" s="261"/>
      <c r="H2" s="261"/>
      <c r="I2" s="261"/>
      <c r="J2" s="261"/>
      <c r="K2" s="261"/>
      <c r="L2" s="261"/>
      <c r="M2" s="169"/>
      <c r="N2" s="172" t="s">
        <v>140</v>
      </c>
      <c r="O2" s="173"/>
      <c r="P2" s="173"/>
      <c r="Q2" s="173"/>
      <c r="R2" s="173"/>
      <c r="S2" s="173"/>
      <c r="T2" s="173"/>
      <c r="U2" s="173"/>
      <c r="V2" s="168"/>
      <c r="W2" s="168"/>
    </row>
    <row r="3" spans="1:23" ht="15.75" customHeight="1" thickBot="1">
      <c r="A3" s="222" t="s">
        <v>118</v>
      </c>
      <c r="B3" s="174"/>
      <c r="C3" s="174">
        <v>40</v>
      </c>
      <c r="D3" s="167"/>
      <c r="E3" s="255" t="s">
        <v>130</v>
      </c>
      <c r="F3" s="262" t="s">
        <v>103</v>
      </c>
      <c r="G3" s="262" t="s">
        <v>102</v>
      </c>
      <c r="H3" s="262"/>
      <c r="I3" s="262"/>
      <c r="J3" s="262"/>
      <c r="K3" s="262"/>
      <c r="L3" s="262"/>
      <c r="M3" s="169"/>
      <c r="N3" s="175" t="s">
        <v>141</v>
      </c>
      <c r="O3" s="173"/>
      <c r="P3" s="400" t="s">
        <v>142</v>
      </c>
      <c r="Q3" s="401"/>
      <c r="R3" s="401"/>
      <c r="S3" s="401"/>
      <c r="T3" s="401"/>
      <c r="U3" s="402"/>
      <c r="V3" s="396"/>
      <c r="W3" s="396"/>
    </row>
    <row r="4" spans="1:23" ht="13.5" thickBot="1">
      <c r="A4" s="222" t="s">
        <v>119</v>
      </c>
      <c r="B4" s="174"/>
      <c r="C4" s="174">
        <v>90</v>
      </c>
      <c r="D4" s="167"/>
      <c r="E4" s="256" t="s">
        <v>129</v>
      </c>
      <c r="F4" s="263">
        <v>1</v>
      </c>
      <c r="G4" s="263">
        <v>2</v>
      </c>
      <c r="H4" s="263"/>
      <c r="I4" s="263">
        <v>19</v>
      </c>
      <c r="J4" s="263">
        <v>8</v>
      </c>
      <c r="K4" s="263">
        <v>10</v>
      </c>
      <c r="L4" s="263"/>
      <c r="M4" s="169"/>
      <c r="N4" s="169"/>
      <c r="O4" s="176"/>
      <c r="P4" s="177" t="s">
        <v>143</v>
      </c>
      <c r="Q4" s="177" t="s">
        <v>144</v>
      </c>
      <c r="R4" s="177" t="s">
        <v>145</v>
      </c>
      <c r="S4" s="177" t="s">
        <v>146</v>
      </c>
      <c r="T4" s="178" t="s">
        <v>147</v>
      </c>
      <c r="U4" s="178" t="s">
        <v>148</v>
      </c>
      <c r="V4" s="397"/>
      <c r="W4" s="397"/>
    </row>
    <row r="5" spans="1:23">
      <c r="A5" s="222" t="s">
        <v>120</v>
      </c>
      <c r="B5" s="174"/>
      <c r="C5" s="174">
        <v>25</v>
      </c>
      <c r="D5" s="167"/>
      <c r="E5" s="256" t="s">
        <v>128</v>
      </c>
      <c r="F5" s="263">
        <v>18</v>
      </c>
      <c r="G5" s="263"/>
      <c r="H5" s="263"/>
      <c r="I5" s="263"/>
      <c r="J5" s="263"/>
      <c r="K5" s="263"/>
      <c r="L5" s="263"/>
      <c r="M5" s="169"/>
      <c r="N5" s="169"/>
      <c r="O5" s="179" t="s">
        <v>282</v>
      </c>
      <c r="P5" s="181" t="s">
        <v>149</v>
      </c>
      <c r="Q5" s="181" t="s">
        <v>149</v>
      </c>
      <c r="R5" s="182" t="s">
        <v>149</v>
      </c>
      <c r="S5" s="180" t="s">
        <v>152</v>
      </c>
      <c r="T5" s="325" t="s">
        <v>150</v>
      </c>
      <c r="U5" s="186" t="s">
        <v>151</v>
      </c>
      <c r="V5" s="183"/>
      <c r="W5" s="183"/>
    </row>
    <row r="6" spans="1:23">
      <c r="A6" s="184" t="s">
        <v>127</v>
      </c>
      <c r="B6" s="184">
        <v>1</v>
      </c>
      <c r="C6" s="184">
        <v>64</v>
      </c>
      <c r="D6" s="167"/>
      <c r="E6" s="256" t="s">
        <v>131</v>
      </c>
      <c r="F6" s="263">
        <v>20</v>
      </c>
      <c r="G6" s="263"/>
      <c r="H6" s="263"/>
      <c r="I6" s="263"/>
      <c r="J6" s="263"/>
      <c r="K6" s="263"/>
      <c r="L6" s="263"/>
      <c r="M6" s="169"/>
      <c r="N6" s="169"/>
      <c r="O6" s="185" t="s">
        <v>283</v>
      </c>
      <c r="P6" s="186" t="s">
        <v>149</v>
      </c>
      <c r="Q6" s="186" t="s">
        <v>149</v>
      </c>
      <c r="R6" s="186" t="s">
        <v>149</v>
      </c>
      <c r="S6" s="180" t="s">
        <v>152</v>
      </c>
      <c r="T6" s="325" t="s">
        <v>150</v>
      </c>
      <c r="U6" s="186" t="s">
        <v>151</v>
      </c>
      <c r="V6" s="183"/>
      <c r="W6" s="183"/>
    </row>
    <row r="7" spans="1:23">
      <c r="A7" s="223" t="s">
        <v>127</v>
      </c>
      <c r="B7" s="184">
        <v>2</v>
      </c>
      <c r="C7" s="184">
        <v>48</v>
      </c>
      <c r="D7" s="167"/>
      <c r="E7" s="256" t="s">
        <v>132</v>
      </c>
      <c r="F7" s="263">
        <v>17</v>
      </c>
      <c r="G7" s="263"/>
      <c r="H7" s="263"/>
      <c r="I7" s="263"/>
      <c r="J7" s="263"/>
      <c r="K7" s="263"/>
      <c r="L7" s="263"/>
      <c r="M7" s="169"/>
      <c r="N7" s="169"/>
      <c r="O7" s="185" t="s">
        <v>289</v>
      </c>
      <c r="P7" s="186" t="s">
        <v>149</v>
      </c>
      <c r="Q7" s="186" t="s">
        <v>149</v>
      </c>
      <c r="R7" s="186" t="s">
        <v>149</v>
      </c>
      <c r="S7" s="180" t="s">
        <v>152</v>
      </c>
      <c r="T7" s="325" t="s">
        <v>150</v>
      </c>
      <c r="U7" s="186" t="s">
        <v>151</v>
      </c>
      <c r="V7" s="183"/>
      <c r="W7" s="183"/>
    </row>
    <row r="8" spans="1:23">
      <c r="A8" s="224"/>
      <c r="B8" s="188">
        <v>3</v>
      </c>
      <c r="C8" s="188">
        <v>49</v>
      </c>
      <c r="D8" s="167"/>
      <c r="E8" s="256" t="s">
        <v>133</v>
      </c>
      <c r="F8" s="263">
        <v>21</v>
      </c>
      <c r="G8" s="263"/>
      <c r="H8" s="263"/>
      <c r="I8" s="263"/>
      <c r="J8" s="263"/>
      <c r="K8" s="263"/>
      <c r="L8" s="263"/>
      <c r="M8" s="169"/>
      <c r="N8" s="169"/>
      <c r="O8" s="185" t="s">
        <v>284</v>
      </c>
      <c r="P8" s="186" t="s">
        <v>149</v>
      </c>
      <c r="Q8" s="186" t="s">
        <v>149</v>
      </c>
      <c r="R8" s="186" t="s">
        <v>149</v>
      </c>
      <c r="S8" s="180" t="s">
        <v>152</v>
      </c>
      <c r="T8" s="325" t="s">
        <v>150</v>
      </c>
      <c r="U8" s="186" t="s">
        <v>151</v>
      </c>
      <c r="V8" s="183"/>
      <c r="W8" s="183"/>
    </row>
    <row r="9" spans="1:23">
      <c r="A9" s="224"/>
      <c r="B9" s="251">
        <v>5</v>
      </c>
      <c r="C9" s="251">
        <v>42</v>
      </c>
      <c r="D9" s="167"/>
      <c r="E9" s="257" t="s">
        <v>134</v>
      </c>
      <c r="F9" s="264" t="s">
        <v>104</v>
      </c>
      <c r="G9" s="264">
        <v>7</v>
      </c>
      <c r="H9" s="264"/>
      <c r="I9" s="264"/>
      <c r="J9" s="264"/>
      <c r="K9" s="264"/>
      <c r="L9" s="264"/>
      <c r="M9" s="169"/>
      <c r="N9" s="169"/>
      <c r="O9" s="225"/>
      <c r="P9" s="226"/>
      <c r="Q9" s="226"/>
      <c r="R9" s="226"/>
      <c r="S9" s="226"/>
      <c r="T9" s="230"/>
      <c r="U9" s="226"/>
      <c r="V9" s="226"/>
      <c r="W9" s="226"/>
    </row>
    <row r="10" spans="1:23" ht="13.5" thickBot="1">
      <c r="A10" s="223" t="s">
        <v>127</v>
      </c>
      <c r="B10" s="251">
        <v>6</v>
      </c>
      <c r="C10" s="251">
        <v>28</v>
      </c>
      <c r="D10" s="167"/>
      <c r="E10" s="256" t="s">
        <v>135</v>
      </c>
      <c r="F10" s="264">
        <v>22</v>
      </c>
      <c r="G10" s="264"/>
      <c r="H10" s="264"/>
      <c r="I10" s="264"/>
      <c r="J10" s="264"/>
      <c r="K10" s="264"/>
      <c r="L10" s="264"/>
      <c r="M10" s="169"/>
      <c r="N10" s="169"/>
      <c r="O10" s="185" t="s">
        <v>285</v>
      </c>
      <c r="P10" s="181" t="s">
        <v>149</v>
      </c>
      <c r="Q10" s="186" t="s">
        <v>149</v>
      </c>
      <c r="R10" s="186" t="s">
        <v>149</v>
      </c>
      <c r="S10" s="180" t="s">
        <v>152</v>
      </c>
      <c r="T10" s="325" t="s">
        <v>150</v>
      </c>
      <c r="U10" s="186" t="s">
        <v>151</v>
      </c>
      <c r="V10" s="183"/>
      <c r="W10" s="183"/>
    </row>
    <row r="11" spans="1:23" ht="13.5" thickBot="1">
      <c r="A11" s="223" t="s">
        <v>127</v>
      </c>
      <c r="B11" s="184">
        <v>7</v>
      </c>
      <c r="C11" s="184">
        <v>28</v>
      </c>
      <c r="D11" s="167"/>
      <c r="E11" s="258" t="s">
        <v>192</v>
      </c>
      <c r="F11" s="266">
        <v>3</v>
      </c>
      <c r="G11" s="267"/>
      <c r="H11" s="267"/>
      <c r="I11" s="267"/>
      <c r="J11" s="267"/>
      <c r="K11" s="267"/>
      <c r="L11" s="268"/>
      <c r="M11" s="169"/>
      <c r="N11" s="169"/>
      <c r="O11" s="185" t="s">
        <v>286</v>
      </c>
      <c r="P11" s="186" t="s">
        <v>149</v>
      </c>
      <c r="Q11" s="186" t="s">
        <v>149</v>
      </c>
      <c r="R11" s="186" t="s">
        <v>149</v>
      </c>
      <c r="S11" s="180" t="s">
        <v>152</v>
      </c>
      <c r="T11" s="325" t="s">
        <v>150</v>
      </c>
      <c r="U11" s="186" t="s">
        <v>151</v>
      </c>
      <c r="V11" s="183"/>
      <c r="W11" s="183"/>
    </row>
    <row r="12" spans="1:23">
      <c r="A12" s="224"/>
      <c r="B12" s="188">
        <v>8</v>
      </c>
      <c r="C12" s="188">
        <v>28</v>
      </c>
      <c r="D12" s="167"/>
      <c r="E12" s="398" t="s">
        <v>105</v>
      </c>
      <c r="F12" s="269">
        <v>9</v>
      </c>
      <c r="G12" s="269">
        <v>10</v>
      </c>
      <c r="H12" s="269">
        <v>11</v>
      </c>
      <c r="I12" s="269">
        <v>12</v>
      </c>
      <c r="J12" s="269">
        <v>13</v>
      </c>
      <c r="K12" s="269">
        <v>14</v>
      </c>
      <c r="L12" s="270">
        <v>15</v>
      </c>
      <c r="M12" s="169"/>
      <c r="N12" s="229"/>
      <c r="O12" s="185" t="s">
        <v>287</v>
      </c>
      <c r="P12" s="186" t="s">
        <v>149</v>
      </c>
      <c r="Q12" s="186" t="s">
        <v>149</v>
      </c>
      <c r="R12" s="186" t="s">
        <v>149</v>
      </c>
      <c r="S12" s="180" t="s">
        <v>152</v>
      </c>
      <c r="T12" s="325" t="s">
        <v>150</v>
      </c>
      <c r="U12" s="186" t="s">
        <v>151</v>
      </c>
      <c r="V12" s="183"/>
      <c r="W12" s="183"/>
    </row>
    <row r="13" spans="1:23" ht="15.75" customHeight="1" thickBot="1">
      <c r="A13" s="184" t="s">
        <v>127</v>
      </c>
      <c r="B13" s="251">
        <v>9</v>
      </c>
      <c r="C13" s="251">
        <v>45</v>
      </c>
      <c r="D13" s="167"/>
      <c r="E13" s="399"/>
      <c r="F13" s="271">
        <v>16</v>
      </c>
      <c r="G13" s="271">
        <v>5</v>
      </c>
      <c r="H13" s="271">
        <v>6</v>
      </c>
      <c r="I13" s="272"/>
      <c r="J13" s="272"/>
      <c r="K13" s="272"/>
      <c r="L13" s="273"/>
      <c r="M13" s="169"/>
      <c r="N13" s="229"/>
      <c r="O13" s="185" t="s">
        <v>288</v>
      </c>
      <c r="P13" s="186" t="s">
        <v>149</v>
      </c>
      <c r="Q13" s="186" t="s">
        <v>149</v>
      </c>
      <c r="R13" s="186" t="s">
        <v>149</v>
      </c>
      <c r="S13" s="180" t="s">
        <v>152</v>
      </c>
      <c r="T13" s="325" t="s">
        <v>150</v>
      </c>
      <c r="U13" s="186" t="s">
        <v>151</v>
      </c>
      <c r="V13" s="183"/>
      <c r="W13" s="183"/>
    </row>
    <row r="14" spans="1:23" ht="15.75" customHeight="1">
      <c r="A14" s="184" t="s">
        <v>127</v>
      </c>
      <c r="B14" s="251">
        <v>10</v>
      </c>
      <c r="C14" s="251">
        <v>44</v>
      </c>
      <c r="D14" s="167"/>
      <c r="E14" s="274"/>
      <c r="F14" s="275"/>
      <c r="G14" s="275"/>
      <c r="H14" s="275"/>
      <c r="I14" s="275"/>
      <c r="J14" s="275"/>
      <c r="K14" s="275"/>
      <c r="L14" s="275"/>
      <c r="M14" s="169"/>
      <c r="N14" s="229"/>
      <c r="O14" s="185"/>
      <c r="P14" s="186"/>
      <c r="Q14" s="186"/>
      <c r="R14" s="186"/>
      <c r="S14" s="187"/>
      <c r="T14" s="326"/>
      <c r="U14" s="186"/>
      <c r="V14" s="183"/>
      <c r="W14" s="183"/>
    </row>
    <row r="15" spans="1:23">
      <c r="A15" s="184" t="s">
        <v>127</v>
      </c>
      <c r="B15" s="251">
        <v>11</v>
      </c>
      <c r="C15" s="251">
        <v>15</v>
      </c>
      <c r="D15" s="167"/>
      <c r="M15" s="169"/>
      <c r="N15" s="229"/>
      <c r="O15" s="185"/>
      <c r="P15" s="186"/>
      <c r="Q15" s="186"/>
      <c r="R15" s="186"/>
      <c r="S15" s="187"/>
      <c r="T15" s="325"/>
      <c r="U15" s="186"/>
      <c r="V15" s="183"/>
      <c r="W15" s="183"/>
    </row>
    <row r="16" spans="1:23">
      <c r="A16" s="223" t="s">
        <v>127</v>
      </c>
      <c r="B16" s="251">
        <v>12</v>
      </c>
      <c r="C16" s="251">
        <v>28</v>
      </c>
      <c r="D16" s="167"/>
      <c r="M16" s="169"/>
      <c r="N16" s="229"/>
      <c r="O16" s="185"/>
      <c r="P16" s="186"/>
      <c r="Q16" s="186"/>
      <c r="R16" s="186"/>
      <c r="S16" s="187"/>
      <c r="T16" s="325"/>
      <c r="U16" s="186"/>
      <c r="V16" s="183"/>
      <c r="W16" s="183"/>
    </row>
    <row r="17" spans="1:23">
      <c r="A17" s="223" t="s">
        <v>127</v>
      </c>
      <c r="B17" s="251">
        <v>13</v>
      </c>
      <c r="C17" s="251">
        <v>28</v>
      </c>
      <c r="D17" s="167"/>
      <c r="E17" s="254"/>
      <c r="F17" s="261"/>
      <c r="G17" s="261"/>
      <c r="H17" s="261"/>
      <c r="I17" s="261"/>
      <c r="J17" s="261"/>
      <c r="K17" s="261"/>
      <c r="L17" s="261"/>
      <c r="M17" s="169"/>
      <c r="N17" s="229"/>
      <c r="O17" s="185"/>
      <c r="P17" s="186"/>
      <c r="Q17" s="186"/>
      <c r="R17" s="186"/>
      <c r="S17" s="187"/>
      <c r="T17" s="325"/>
      <c r="U17" s="186"/>
      <c r="V17" s="183"/>
      <c r="W17" s="183"/>
    </row>
    <row r="18" spans="1:23">
      <c r="A18" s="184" t="s">
        <v>127</v>
      </c>
      <c r="B18" s="251">
        <v>14</v>
      </c>
      <c r="C18" s="251">
        <v>28</v>
      </c>
      <c r="D18" s="167"/>
      <c r="E18" s="254"/>
      <c r="F18" s="261"/>
      <c r="G18" s="261"/>
      <c r="H18" s="261"/>
      <c r="I18" s="261"/>
      <c r="J18" s="261"/>
      <c r="K18" s="261"/>
      <c r="L18" s="261"/>
      <c r="M18" s="169"/>
      <c r="N18" s="229"/>
      <c r="O18" s="185"/>
      <c r="P18" s="186"/>
      <c r="Q18" s="186"/>
      <c r="R18" s="186"/>
      <c r="S18" s="187"/>
      <c r="T18" s="325"/>
      <c r="U18" s="186"/>
      <c r="V18" s="183"/>
      <c r="W18" s="183"/>
    </row>
    <row r="19" spans="1:23">
      <c r="A19" s="184" t="s">
        <v>127</v>
      </c>
      <c r="B19" s="251">
        <v>15</v>
      </c>
      <c r="C19" s="251">
        <v>28</v>
      </c>
      <c r="D19" s="167"/>
      <c r="E19" s="254"/>
      <c r="F19" s="261"/>
      <c r="G19" s="261"/>
      <c r="H19" s="261"/>
      <c r="I19" s="261"/>
      <c r="J19" s="261"/>
      <c r="K19" s="261"/>
      <c r="L19" s="261"/>
      <c r="M19" s="169"/>
      <c r="N19" s="229"/>
      <c r="O19" s="185"/>
      <c r="P19" s="186"/>
      <c r="Q19" s="186"/>
      <c r="R19" s="186"/>
      <c r="S19" s="187"/>
      <c r="T19" s="325"/>
      <c r="U19" s="186"/>
      <c r="V19" s="183"/>
      <c r="W19" s="183"/>
    </row>
    <row r="20" spans="1:23" ht="13.5" thickBot="1">
      <c r="A20" s="184" t="s">
        <v>127</v>
      </c>
      <c r="B20" s="251">
        <v>16</v>
      </c>
      <c r="C20" s="251">
        <v>28</v>
      </c>
      <c r="D20" s="167"/>
      <c r="E20" s="253"/>
      <c r="F20" s="260"/>
      <c r="G20" s="260"/>
      <c r="H20" s="260"/>
      <c r="I20" s="260"/>
      <c r="J20" s="260"/>
      <c r="K20" s="260"/>
      <c r="L20" s="260"/>
      <c r="M20" s="167"/>
      <c r="N20" s="169"/>
      <c r="O20" s="189"/>
      <c r="P20" s="191"/>
      <c r="Q20" s="191"/>
      <c r="R20" s="191"/>
      <c r="S20" s="187"/>
      <c r="T20" s="327"/>
      <c r="U20" s="186"/>
      <c r="V20" s="183"/>
      <c r="W20" s="183"/>
    </row>
    <row r="21" spans="1:23">
      <c r="A21" s="223" t="s">
        <v>127</v>
      </c>
      <c r="B21" s="252">
        <v>17</v>
      </c>
      <c r="C21" s="252">
        <v>28</v>
      </c>
      <c r="D21" s="167"/>
      <c r="E21" s="253"/>
      <c r="F21" s="260"/>
      <c r="G21" s="260"/>
      <c r="H21" s="260"/>
      <c r="I21" s="260"/>
      <c r="J21" s="260"/>
      <c r="K21" s="260"/>
      <c r="L21" s="260"/>
      <c r="M21" s="167"/>
      <c r="N21" s="169"/>
      <c r="O21" s="168"/>
      <c r="P21" s="168"/>
      <c r="Q21" s="168"/>
      <c r="R21" s="168"/>
      <c r="S21" s="168"/>
      <c r="T21" s="168"/>
      <c r="U21" s="168"/>
      <c r="V21" s="168"/>
      <c r="W21" s="168"/>
    </row>
    <row r="22" spans="1:23" ht="13.5" thickBot="1">
      <c r="A22" s="224"/>
      <c r="B22" s="252">
        <v>18</v>
      </c>
      <c r="C22" s="252">
        <v>48</v>
      </c>
      <c r="D22" s="167"/>
      <c r="E22" s="253"/>
      <c r="F22" s="260"/>
      <c r="G22" s="260"/>
      <c r="H22" s="260"/>
      <c r="I22" s="260"/>
      <c r="J22" s="260"/>
      <c r="K22" s="260"/>
      <c r="L22" s="260"/>
      <c r="M22" s="167"/>
      <c r="N22" s="169"/>
      <c r="O22" s="168"/>
      <c r="P22" s="168"/>
      <c r="Q22" s="168"/>
      <c r="R22" s="168"/>
      <c r="S22" s="168"/>
      <c r="T22" s="168"/>
      <c r="U22" s="168"/>
      <c r="V22" s="168"/>
      <c r="W22" s="168"/>
    </row>
    <row r="23" spans="1:23" ht="13.5" thickBot="1">
      <c r="A23" s="224"/>
      <c r="B23" s="252">
        <v>19</v>
      </c>
      <c r="C23" s="252">
        <v>44</v>
      </c>
      <c r="D23" s="167"/>
      <c r="E23" s="253"/>
      <c r="F23" s="260"/>
      <c r="G23" s="260"/>
      <c r="H23" s="260"/>
      <c r="I23" s="260"/>
      <c r="J23" s="260"/>
      <c r="K23" s="260"/>
      <c r="L23" s="260"/>
      <c r="M23" s="167"/>
      <c r="N23" s="172" t="s">
        <v>140</v>
      </c>
      <c r="O23" s="173"/>
      <c r="P23" s="173"/>
      <c r="Q23" s="173"/>
      <c r="R23" s="173"/>
      <c r="S23" s="173"/>
      <c r="T23" s="173"/>
      <c r="U23" s="173"/>
      <c r="V23" s="168"/>
      <c r="W23" s="168"/>
    </row>
    <row r="24" spans="1:23" ht="15.75" customHeight="1" thickBot="1">
      <c r="A24" s="224"/>
      <c r="B24" s="252">
        <v>20</v>
      </c>
      <c r="C24" s="252">
        <v>28</v>
      </c>
      <c r="D24" s="167"/>
      <c r="E24" s="253"/>
      <c r="F24" s="260"/>
      <c r="G24" s="260"/>
      <c r="H24" s="260"/>
      <c r="I24" s="260"/>
      <c r="J24" s="260"/>
      <c r="K24" s="260"/>
      <c r="L24" s="260"/>
      <c r="M24" s="167"/>
      <c r="N24" s="175" t="s">
        <v>153</v>
      </c>
      <c r="O24" s="173"/>
      <c r="P24" s="400" t="s">
        <v>142</v>
      </c>
      <c r="Q24" s="401"/>
      <c r="R24" s="401"/>
      <c r="S24" s="401"/>
      <c r="T24" s="401"/>
      <c r="U24" s="402"/>
      <c r="V24" s="396"/>
      <c r="W24" s="396"/>
    </row>
    <row r="25" spans="1:23" ht="13.5" thickBot="1">
      <c r="A25" s="224"/>
      <c r="B25" s="188">
        <v>21</v>
      </c>
      <c r="C25" s="188">
        <v>15</v>
      </c>
      <c r="D25" s="167"/>
      <c r="E25" s="253"/>
      <c r="F25" s="260"/>
      <c r="G25" s="260"/>
      <c r="H25" s="260"/>
      <c r="I25" s="260"/>
      <c r="J25" s="260"/>
      <c r="K25" s="260"/>
      <c r="L25" s="260"/>
      <c r="M25" s="167"/>
      <c r="N25" s="169"/>
      <c r="O25" s="193"/>
      <c r="P25" s="193" t="s">
        <v>143</v>
      </c>
      <c r="Q25" s="193" t="s">
        <v>144</v>
      </c>
      <c r="R25" s="193" t="s">
        <v>145</v>
      </c>
      <c r="S25" s="193" t="s">
        <v>146</v>
      </c>
      <c r="T25" s="194" t="s">
        <v>147</v>
      </c>
      <c r="U25" s="194" t="s">
        <v>148</v>
      </c>
      <c r="V25" s="397"/>
      <c r="W25" s="397"/>
    </row>
    <row r="26" spans="1:23" ht="13.5" thickBot="1">
      <c r="A26" s="224"/>
      <c r="B26" s="188">
        <v>22</v>
      </c>
      <c r="C26" s="188">
        <v>28</v>
      </c>
      <c r="D26" s="167"/>
      <c r="E26" s="253"/>
      <c r="F26" s="260"/>
      <c r="G26" s="260"/>
      <c r="H26" s="260"/>
      <c r="I26" s="260"/>
      <c r="J26" s="260"/>
      <c r="K26" s="260"/>
      <c r="L26" s="260"/>
      <c r="M26" s="167"/>
      <c r="N26" s="169"/>
      <c r="O26" s="179" t="s">
        <v>282</v>
      </c>
      <c r="P26" s="182" t="s">
        <v>151</v>
      </c>
      <c r="Q26" s="182" t="s">
        <v>151</v>
      </c>
      <c r="R26" s="182" t="s">
        <v>149</v>
      </c>
      <c r="S26" s="183" t="s">
        <v>164</v>
      </c>
      <c r="T26" s="328" t="s">
        <v>277</v>
      </c>
      <c r="U26" s="182" t="s">
        <v>280</v>
      </c>
      <c r="V26" s="183"/>
      <c r="W26" s="183"/>
    </row>
    <row r="27" spans="1:23" ht="13.5" thickBot="1">
      <c r="A27" s="224" t="s">
        <v>103</v>
      </c>
      <c r="B27" s="188"/>
      <c r="C27" s="188">
        <v>60</v>
      </c>
      <c r="D27" s="167"/>
      <c r="E27" s="253"/>
      <c r="F27" s="260"/>
      <c r="G27" s="260"/>
      <c r="H27" s="260"/>
      <c r="I27" s="260"/>
      <c r="J27" s="260"/>
      <c r="K27" s="260"/>
      <c r="L27" s="260"/>
      <c r="M27" s="167"/>
      <c r="N27" s="169"/>
      <c r="O27" s="185" t="s">
        <v>283</v>
      </c>
      <c r="P27" s="186" t="s">
        <v>151</v>
      </c>
      <c r="Q27" s="186" t="s">
        <v>151</v>
      </c>
      <c r="R27" s="186" t="s">
        <v>149</v>
      </c>
      <c r="S27" s="183" t="s">
        <v>164</v>
      </c>
      <c r="T27" s="328" t="s">
        <v>277</v>
      </c>
      <c r="U27" s="186" t="s">
        <v>280</v>
      </c>
      <c r="V27" s="183"/>
      <c r="W27" s="183"/>
    </row>
    <row r="28" spans="1:23" ht="13.5" thickBot="1">
      <c r="A28" s="224" t="s">
        <v>102</v>
      </c>
      <c r="B28" s="188"/>
      <c r="C28" s="188">
        <v>34</v>
      </c>
      <c r="D28" s="167"/>
      <c r="E28" s="253"/>
      <c r="F28" s="260"/>
      <c r="G28" s="260"/>
      <c r="H28" s="260"/>
      <c r="I28" s="260"/>
      <c r="J28" s="260"/>
      <c r="K28" s="260"/>
      <c r="L28" s="260"/>
      <c r="M28" s="167"/>
      <c r="N28" s="169"/>
      <c r="O28" s="185" t="s">
        <v>289</v>
      </c>
      <c r="P28" s="186" t="s">
        <v>151</v>
      </c>
      <c r="Q28" s="186" t="s">
        <v>151</v>
      </c>
      <c r="R28" s="186" t="s">
        <v>149</v>
      </c>
      <c r="S28" s="183" t="s">
        <v>164</v>
      </c>
      <c r="T28" s="328" t="s">
        <v>277</v>
      </c>
      <c r="U28" s="186" t="s">
        <v>280</v>
      </c>
      <c r="V28" s="183"/>
      <c r="W28" s="183"/>
    </row>
    <row r="29" spans="1:23">
      <c r="A29" s="224" t="s">
        <v>104</v>
      </c>
      <c r="B29" s="188"/>
      <c r="C29" s="188">
        <v>48</v>
      </c>
      <c r="D29" s="167"/>
      <c r="E29" s="253"/>
      <c r="F29" s="260"/>
      <c r="G29" s="260"/>
      <c r="H29" s="260"/>
      <c r="I29" s="260"/>
      <c r="J29" s="260"/>
      <c r="K29" s="260"/>
      <c r="L29" s="260"/>
      <c r="M29" s="167"/>
      <c r="N29" s="169"/>
      <c r="O29" s="185" t="s">
        <v>284</v>
      </c>
      <c r="P29" s="186" t="s">
        <v>151</v>
      </c>
      <c r="Q29" s="186" t="s">
        <v>151</v>
      </c>
      <c r="R29" s="186" t="s">
        <v>149</v>
      </c>
      <c r="S29" s="183" t="s">
        <v>164</v>
      </c>
      <c r="T29" s="328" t="s">
        <v>277</v>
      </c>
      <c r="U29" s="186" t="s">
        <v>280</v>
      </c>
      <c r="V29" s="183"/>
      <c r="W29" s="183"/>
    </row>
    <row r="30" spans="1:23">
      <c r="A30" s="224"/>
      <c r="B30" s="188"/>
      <c r="C30" s="188"/>
      <c r="D30" s="167"/>
      <c r="E30" s="253"/>
      <c r="F30" s="260"/>
      <c r="G30" s="260"/>
      <c r="H30" s="260"/>
      <c r="I30" s="260"/>
      <c r="J30" s="260"/>
      <c r="K30" s="260"/>
      <c r="L30" s="260"/>
      <c r="M30" s="167"/>
      <c r="N30" s="169"/>
      <c r="O30" s="225"/>
      <c r="P30" s="226"/>
      <c r="Q30" s="226"/>
      <c r="R30" s="226"/>
      <c r="S30" s="226"/>
      <c r="T30" s="324"/>
      <c r="U30" s="226"/>
      <c r="V30" s="226"/>
      <c r="W30" s="226"/>
    </row>
    <row r="31" spans="1:23">
      <c r="A31" s="184" t="s">
        <v>121</v>
      </c>
      <c r="B31" s="184"/>
      <c r="C31" s="184">
        <v>35</v>
      </c>
      <c r="D31" s="167"/>
      <c r="E31" s="253"/>
      <c r="F31" s="260"/>
      <c r="G31" s="260"/>
      <c r="H31" s="260"/>
      <c r="I31" s="260"/>
      <c r="J31" s="260"/>
      <c r="K31" s="260"/>
      <c r="L31" s="260"/>
      <c r="M31" s="167"/>
      <c r="N31" s="169"/>
      <c r="O31" s="185" t="s">
        <v>285</v>
      </c>
      <c r="P31" s="186"/>
      <c r="Q31" s="186" t="s">
        <v>151</v>
      </c>
      <c r="R31" s="186" t="s">
        <v>149</v>
      </c>
      <c r="S31" s="183" t="s">
        <v>164</v>
      </c>
      <c r="T31" s="329" t="s">
        <v>277</v>
      </c>
      <c r="U31" s="186" t="s">
        <v>151</v>
      </c>
      <c r="V31" s="183"/>
      <c r="W31" s="183"/>
    </row>
    <row r="32" spans="1:23">
      <c r="A32" s="223" t="s">
        <v>122</v>
      </c>
      <c r="B32" s="184" t="s">
        <v>122</v>
      </c>
      <c r="C32" s="184" t="s">
        <v>154</v>
      </c>
      <c r="D32" s="167"/>
      <c r="E32" s="253"/>
      <c r="F32" s="260"/>
      <c r="G32" s="260"/>
      <c r="H32" s="260"/>
      <c r="I32" s="260"/>
      <c r="J32" s="260"/>
      <c r="K32" s="260"/>
      <c r="L32" s="260"/>
      <c r="M32" s="167"/>
      <c r="N32" s="169"/>
      <c r="O32" s="185" t="s">
        <v>286</v>
      </c>
      <c r="P32" s="186"/>
      <c r="Q32" s="186" t="s">
        <v>151</v>
      </c>
      <c r="R32" s="186" t="s">
        <v>149</v>
      </c>
      <c r="S32" s="183" t="s">
        <v>164</v>
      </c>
      <c r="T32" s="329" t="s">
        <v>277</v>
      </c>
      <c r="U32" s="186" t="s">
        <v>151</v>
      </c>
      <c r="V32" s="183"/>
      <c r="W32" s="183"/>
    </row>
    <row r="33" spans="1:23">
      <c r="A33" s="223" t="s">
        <v>123</v>
      </c>
      <c r="B33" s="184" t="s">
        <v>123</v>
      </c>
      <c r="C33" s="184">
        <v>40</v>
      </c>
      <c r="D33" s="167"/>
      <c r="E33" s="253"/>
      <c r="F33" s="260"/>
      <c r="G33" s="260"/>
      <c r="H33" s="260"/>
      <c r="I33" s="260"/>
      <c r="J33" s="260"/>
      <c r="K33" s="260"/>
      <c r="L33" s="260"/>
      <c r="M33" s="167"/>
      <c r="N33" s="169"/>
      <c r="O33" s="185" t="s">
        <v>287</v>
      </c>
      <c r="P33" s="186"/>
      <c r="Q33" s="186" t="s">
        <v>151</v>
      </c>
      <c r="R33" s="186" t="s">
        <v>149</v>
      </c>
      <c r="S33" s="183" t="s">
        <v>164</v>
      </c>
      <c r="T33" s="329" t="s">
        <v>277</v>
      </c>
      <c r="U33" s="186" t="s">
        <v>151</v>
      </c>
      <c r="V33" s="183"/>
      <c r="W33" s="183"/>
    </row>
    <row r="34" spans="1:23">
      <c r="A34" s="223" t="s">
        <v>124</v>
      </c>
      <c r="B34" s="184" t="s">
        <v>124</v>
      </c>
      <c r="C34" s="184">
        <v>35</v>
      </c>
      <c r="D34" s="167"/>
      <c r="E34" s="253"/>
      <c r="F34" s="260"/>
      <c r="G34" s="260"/>
      <c r="H34" s="260"/>
      <c r="I34" s="260"/>
      <c r="J34" s="260"/>
      <c r="K34" s="260"/>
      <c r="L34" s="260"/>
      <c r="M34" s="167"/>
      <c r="N34" s="169"/>
      <c r="O34" s="185" t="s">
        <v>288</v>
      </c>
      <c r="P34" s="186"/>
      <c r="Q34" s="186" t="s">
        <v>151</v>
      </c>
      <c r="R34" s="186" t="s">
        <v>149</v>
      </c>
      <c r="S34" s="183" t="s">
        <v>164</v>
      </c>
      <c r="T34" s="329" t="s">
        <v>277</v>
      </c>
      <c r="U34" s="186" t="s">
        <v>151</v>
      </c>
      <c r="V34" s="183"/>
      <c r="W34" s="183"/>
    </row>
    <row r="35" spans="1:23">
      <c r="A35" s="223" t="s">
        <v>125</v>
      </c>
      <c r="B35" s="184" t="s">
        <v>125</v>
      </c>
      <c r="C35" s="184" t="s">
        <v>155</v>
      </c>
      <c r="D35" s="167"/>
      <c r="E35" s="253"/>
      <c r="F35" s="260"/>
      <c r="G35" s="260"/>
      <c r="H35" s="260"/>
      <c r="I35" s="260"/>
      <c r="J35" s="260"/>
      <c r="K35" s="260"/>
      <c r="L35" s="260"/>
      <c r="M35" s="167"/>
      <c r="N35" s="169"/>
      <c r="O35" s="185"/>
      <c r="P35" s="186"/>
      <c r="Q35" s="186"/>
      <c r="R35" s="186"/>
      <c r="S35" s="186"/>
      <c r="T35" s="325"/>
      <c r="U35" s="186"/>
      <c r="V35" s="183"/>
      <c r="W35" s="183"/>
    </row>
    <row r="36" spans="1:23" ht="13.5" thickBot="1">
      <c r="A36" s="227" t="s">
        <v>126</v>
      </c>
      <c r="B36" s="195" t="s">
        <v>126</v>
      </c>
      <c r="C36" s="195" t="s">
        <v>156</v>
      </c>
      <c r="D36" s="167"/>
      <c r="E36" s="253"/>
      <c r="F36" s="260"/>
      <c r="G36" s="260"/>
      <c r="H36" s="260"/>
      <c r="I36" s="260"/>
      <c r="J36" s="260"/>
      <c r="K36" s="260"/>
      <c r="L36" s="260"/>
      <c r="M36" s="167"/>
      <c r="N36" s="169"/>
      <c r="O36" s="185"/>
      <c r="P36" s="186"/>
      <c r="Q36" s="186"/>
      <c r="R36" s="186"/>
      <c r="S36" s="186"/>
      <c r="T36" s="325"/>
      <c r="U36" s="186"/>
      <c r="V36" s="183"/>
      <c r="W36" s="183"/>
    </row>
    <row r="37" spans="1:23">
      <c r="A37" s="167"/>
      <c r="B37" s="167"/>
      <c r="C37" s="167"/>
      <c r="D37" s="167"/>
      <c r="E37" s="253"/>
      <c r="F37" s="260"/>
      <c r="G37" s="260"/>
      <c r="H37" s="260"/>
      <c r="I37" s="260"/>
      <c r="J37" s="260"/>
      <c r="K37" s="260"/>
      <c r="L37" s="260"/>
      <c r="M37" s="167"/>
      <c r="N37" s="169"/>
      <c r="O37" s="185"/>
      <c r="P37" s="186"/>
      <c r="Q37" s="186"/>
      <c r="R37" s="186"/>
      <c r="S37" s="186"/>
      <c r="T37" s="325"/>
      <c r="U37" s="186"/>
      <c r="V37" s="183"/>
      <c r="W37" s="183"/>
    </row>
    <row r="38" spans="1:23">
      <c r="A38" s="167"/>
      <c r="B38" s="167"/>
      <c r="C38" s="167"/>
      <c r="D38" s="167"/>
      <c r="E38" s="253"/>
      <c r="F38" s="260"/>
      <c r="G38" s="260"/>
      <c r="H38" s="260"/>
      <c r="I38" s="260"/>
      <c r="J38" s="260"/>
      <c r="K38" s="260"/>
      <c r="L38" s="260"/>
      <c r="M38" s="167"/>
      <c r="N38" s="169"/>
      <c r="O38" s="185"/>
      <c r="P38" s="186"/>
      <c r="Q38" s="186"/>
      <c r="R38" s="186"/>
      <c r="S38" s="186"/>
      <c r="T38" s="325"/>
      <c r="U38" s="186"/>
      <c r="V38" s="183"/>
      <c r="W38" s="183"/>
    </row>
    <row r="39" spans="1:23">
      <c r="A39" s="167"/>
      <c r="B39" s="167"/>
      <c r="C39" s="167"/>
      <c r="D39" s="167"/>
      <c r="E39" s="253"/>
      <c r="F39" s="260"/>
      <c r="G39" s="260"/>
      <c r="H39" s="260"/>
      <c r="I39" s="260"/>
      <c r="J39" s="260"/>
      <c r="K39" s="260"/>
      <c r="L39" s="260"/>
      <c r="M39" s="167"/>
      <c r="N39" s="169"/>
      <c r="O39" s="185"/>
      <c r="P39" s="186"/>
      <c r="Q39" s="186"/>
      <c r="R39" s="186"/>
      <c r="S39" s="186"/>
      <c r="T39" s="325"/>
      <c r="U39" s="186"/>
      <c r="V39" s="183"/>
      <c r="W39" s="183"/>
    </row>
    <row r="40" spans="1:23">
      <c r="A40" s="228"/>
      <c r="B40" s="167"/>
      <c r="C40" s="167"/>
      <c r="D40" s="167"/>
      <c r="E40" s="253"/>
      <c r="F40" s="260"/>
      <c r="G40" s="260"/>
      <c r="H40" s="260"/>
      <c r="I40" s="260"/>
      <c r="J40" s="260"/>
      <c r="K40" s="260"/>
      <c r="L40" s="260"/>
      <c r="M40" s="167"/>
      <c r="N40" s="169"/>
      <c r="O40" s="185"/>
      <c r="P40" s="186"/>
      <c r="Q40" s="186"/>
      <c r="R40" s="186"/>
      <c r="S40" s="186"/>
      <c r="T40" s="325"/>
      <c r="U40" s="186"/>
      <c r="V40" s="183"/>
      <c r="W40" s="183"/>
    </row>
    <row r="41" spans="1:23" ht="13.5" thickBot="1">
      <c r="A41" s="228"/>
      <c r="B41" s="167"/>
      <c r="C41" s="167"/>
      <c r="D41" s="167"/>
      <c r="E41" s="253"/>
      <c r="F41" s="260"/>
      <c r="G41" s="260"/>
      <c r="H41" s="260"/>
      <c r="I41" s="260"/>
      <c r="J41" s="260"/>
      <c r="K41" s="260"/>
      <c r="L41" s="260"/>
      <c r="M41" s="167"/>
      <c r="N41" s="169"/>
      <c r="O41" s="189"/>
      <c r="P41" s="186"/>
      <c r="Q41" s="186"/>
      <c r="R41" s="191"/>
      <c r="S41" s="191"/>
      <c r="T41" s="327"/>
      <c r="U41" s="186"/>
      <c r="V41" s="192"/>
      <c r="W41" s="192"/>
    </row>
    <row r="42" spans="1:23">
      <c r="A42" s="228"/>
      <c r="B42" s="167"/>
      <c r="C42" s="167"/>
      <c r="D42" s="167"/>
      <c r="E42" s="253"/>
      <c r="F42" s="260"/>
      <c r="G42" s="260"/>
      <c r="H42" s="260"/>
      <c r="I42" s="260"/>
      <c r="J42" s="260"/>
      <c r="K42" s="260"/>
      <c r="L42" s="260"/>
      <c r="M42" s="167"/>
      <c r="N42" s="169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3" ht="13.5" thickBot="1">
      <c r="A43" s="228"/>
      <c r="B43" s="167"/>
      <c r="C43" s="167"/>
      <c r="D43" s="167"/>
      <c r="E43" s="253"/>
      <c r="F43" s="260"/>
      <c r="G43" s="260"/>
      <c r="H43" s="260"/>
      <c r="I43" s="260"/>
      <c r="J43" s="260"/>
      <c r="K43" s="260"/>
      <c r="L43" s="260"/>
      <c r="M43" s="167"/>
      <c r="N43" s="169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3" ht="13.5" thickBot="1">
      <c r="A44" s="167"/>
      <c r="B44" s="167"/>
      <c r="C44" s="167"/>
      <c r="D44" s="167"/>
      <c r="E44" s="253"/>
      <c r="F44" s="260"/>
      <c r="G44" s="260"/>
      <c r="H44" s="260"/>
      <c r="I44" s="260"/>
      <c r="J44" s="260"/>
      <c r="K44" s="260"/>
      <c r="L44" s="260"/>
      <c r="M44" s="167"/>
      <c r="N44" s="172" t="s">
        <v>140</v>
      </c>
      <c r="O44" s="173"/>
      <c r="P44" s="173"/>
      <c r="Q44" s="173"/>
      <c r="R44" s="173"/>
      <c r="S44" s="173"/>
      <c r="T44" s="173"/>
      <c r="U44" s="173"/>
      <c r="V44" s="168"/>
      <c r="W44" s="168"/>
    </row>
    <row r="45" spans="1:23" ht="15.75" customHeight="1" thickBot="1">
      <c r="A45" s="228"/>
      <c r="B45" s="167"/>
      <c r="C45" s="167"/>
      <c r="D45" s="167"/>
      <c r="E45" s="253"/>
      <c r="F45" s="260"/>
      <c r="G45" s="260"/>
      <c r="H45" s="260"/>
      <c r="I45" s="260"/>
      <c r="J45" s="260"/>
      <c r="K45" s="260"/>
      <c r="L45" s="260"/>
      <c r="M45" s="167"/>
      <c r="N45" s="175" t="s">
        <v>157</v>
      </c>
      <c r="O45" s="173"/>
      <c r="P45" s="400" t="s">
        <v>142</v>
      </c>
      <c r="Q45" s="401"/>
      <c r="R45" s="401"/>
      <c r="S45" s="401"/>
      <c r="T45" s="401"/>
      <c r="U45" s="402"/>
      <c r="V45" s="396"/>
      <c r="W45" s="396"/>
    </row>
    <row r="46" spans="1:23" ht="13.5" thickBot="1">
      <c r="A46" s="228"/>
      <c r="B46" s="167"/>
      <c r="C46" s="167"/>
      <c r="D46" s="167"/>
      <c r="E46" s="253"/>
      <c r="F46" s="260"/>
      <c r="G46" s="260"/>
      <c r="H46" s="260"/>
      <c r="I46" s="260"/>
      <c r="J46" s="260"/>
      <c r="K46" s="260"/>
      <c r="L46" s="260"/>
      <c r="M46" s="167"/>
      <c r="N46" s="169"/>
      <c r="O46" s="176"/>
      <c r="P46" s="177" t="s">
        <v>143</v>
      </c>
      <c r="Q46" s="177" t="s">
        <v>144</v>
      </c>
      <c r="R46" s="177" t="s">
        <v>145</v>
      </c>
      <c r="S46" s="177" t="s">
        <v>146</v>
      </c>
      <c r="T46" s="196" t="s">
        <v>147</v>
      </c>
      <c r="U46" s="178" t="s">
        <v>148</v>
      </c>
      <c r="V46" s="397"/>
      <c r="W46" s="397"/>
    </row>
    <row r="47" spans="1:23">
      <c r="A47" s="228"/>
      <c r="B47" s="167"/>
      <c r="C47" s="167"/>
      <c r="D47" s="167"/>
      <c r="E47" s="253"/>
      <c r="F47" s="260"/>
      <c r="G47" s="260"/>
      <c r="H47" s="260"/>
      <c r="I47" s="260"/>
      <c r="J47" s="260"/>
      <c r="K47" s="260"/>
      <c r="L47" s="260"/>
      <c r="M47" s="167"/>
      <c r="N47" s="169"/>
      <c r="O47" s="179" t="s">
        <v>282</v>
      </c>
      <c r="P47" s="181" t="s">
        <v>149</v>
      </c>
      <c r="Q47" s="182" t="s">
        <v>151</v>
      </c>
      <c r="R47" s="182" t="s">
        <v>149</v>
      </c>
      <c r="S47" s="180" t="s">
        <v>152</v>
      </c>
      <c r="T47" s="182" t="s">
        <v>152</v>
      </c>
      <c r="U47" s="198" t="s">
        <v>151</v>
      </c>
      <c r="V47" s="198"/>
      <c r="W47" s="198"/>
    </row>
    <row r="48" spans="1:23">
      <c r="A48" s="228"/>
      <c r="B48" s="167"/>
      <c r="C48" s="167"/>
      <c r="D48" s="167"/>
      <c r="E48" s="253"/>
      <c r="F48" s="260"/>
      <c r="G48" s="260"/>
      <c r="H48" s="260"/>
      <c r="I48" s="260"/>
      <c r="J48" s="260"/>
      <c r="K48" s="260"/>
      <c r="L48" s="260"/>
      <c r="M48" s="167"/>
      <c r="N48" s="169"/>
      <c r="O48" s="185" t="s">
        <v>283</v>
      </c>
      <c r="P48" s="186" t="s">
        <v>149</v>
      </c>
      <c r="Q48" s="186" t="s">
        <v>151</v>
      </c>
      <c r="R48" s="186" t="s">
        <v>149</v>
      </c>
      <c r="S48" s="180" t="s">
        <v>152</v>
      </c>
      <c r="T48" s="186" t="s">
        <v>152</v>
      </c>
      <c r="U48" s="199" t="s">
        <v>151</v>
      </c>
      <c r="V48" s="199"/>
      <c r="W48" s="199"/>
    </row>
    <row r="49" spans="1:23">
      <c r="A49" s="167"/>
      <c r="B49" s="167"/>
      <c r="C49" s="167"/>
      <c r="D49" s="167"/>
      <c r="E49" s="253"/>
      <c r="F49" s="260"/>
      <c r="G49" s="260"/>
      <c r="H49" s="260"/>
      <c r="I49" s="260"/>
      <c r="J49" s="260"/>
      <c r="K49" s="260"/>
      <c r="L49" s="260"/>
      <c r="M49" s="167"/>
      <c r="N49" s="169"/>
      <c r="O49" s="185" t="s">
        <v>289</v>
      </c>
      <c r="P49" s="186" t="s">
        <v>149</v>
      </c>
      <c r="Q49" s="186" t="s">
        <v>151</v>
      </c>
      <c r="R49" s="186" t="s">
        <v>149</v>
      </c>
      <c r="S49" s="180" t="s">
        <v>152</v>
      </c>
      <c r="T49" s="186" t="s">
        <v>152</v>
      </c>
      <c r="U49" s="199" t="s">
        <v>151</v>
      </c>
      <c r="V49" s="199"/>
      <c r="W49" s="199"/>
    </row>
    <row r="50" spans="1:23">
      <c r="A50" s="167"/>
      <c r="B50" s="167"/>
      <c r="C50" s="167"/>
      <c r="D50" s="167"/>
      <c r="E50" s="253"/>
      <c r="F50" s="260"/>
      <c r="G50" s="260"/>
      <c r="H50" s="260"/>
      <c r="I50" s="260"/>
      <c r="J50" s="260"/>
      <c r="K50" s="260"/>
      <c r="L50" s="260"/>
      <c r="M50" s="167"/>
      <c r="N50" s="169"/>
      <c r="O50" s="185" t="s">
        <v>284</v>
      </c>
      <c r="P50" s="186" t="s">
        <v>149</v>
      </c>
      <c r="Q50" s="186" t="s">
        <v>151</v>
      </c>
      <c r="R50" s="186" t="s">
        <v>149</v>
      </c>
      <c r="S50" s="180" t="s">
        <v>152</v>
      </c>
      <c r="T50" s="186" t="s">
        <v>152</v>
      </c>
      <c r="U50" s="199" t="s">
        <v>151</v>
      </c>
      <c r="V50" s="199"/>
      <c r="W50" s="199"/>
    </row>
    <row r="51" spans="1:23" ht="13.5" thickBot="1">
      <c r="A51" s="167"/>
      <c r="B51" s="167"/>
      <c r="C51" s="167"/>
      <c r="D51" s="167"/>
      <c r="E51" s="253"/>
      <c r="F51" s="260"/>
      <c r="G51" s="260"/>
      <c r="H51" s="260"/>
      <c r="I51" s="260"/>
      <c r="J51" s="260"/>
      <c r="K51" s="260"/>
      <c r="L51" s="260"/>
      <c r="M51" s="167"/>
      <c r="N51" s="169"/>
      <c r="O51" s="225"/>
      <c r="P51" s="226"/>
      <c r="Q51" s="226"/>
      <c r="R51" s="226"/>
      <c r="S51" s="231"/>
      <c r="T51" s="226"/>
      <c r="U51" s="232"/>
      <c r="V51" s="226"/>
      <c r="W51" s="226"/>
    </row>
    <row r="52" spans="1:23">
      <c r="A52" s="167"/>
      <c r="B52" s="167"/>
      <c r="C52" s="167"/>
      <c r="D52" s="167"/>
      <c r="E52" s="253"/>
      <c r="F52" s="260"/>
      <c r="G52" s="260"/>
      <c r="H52" s="260"/>
      <c r="I52" s="260"/>
      <c r="J52" s="260"/>
      <c r="K52" s="260"/>
      <c r="L52" s="260"/>
      <c r="M52" s="167"/>
      <c r="N52" s="169"/>
      <c r="O52" s="185" t="s">
        <v>285</v>
      </c>
      <c r="P52" s="181" t="s">
        <v>149</v>
      </c>
      <c r="Q52" s="186" t="s">
        <v>151</v>
      </c>
      <c r="R52" s="186" t="s">
        <v>149</v>
      </c>
      <c r="S52" s="180" t="s">
        <v>152</v>
      </c>
      <c r="T52" s="186" t="s">
        <v>152</v>
      </c>
      <c r="U52" s="199" t="s">
        <v>151</v>
      </c>
      <c r="V52" s="198"/>
      <c r="W52" s="198"/>
    </row>
    <row r="53" spans="1:23">
      <c r="A53" s="167"/>
      <c r="B53" s="167"/>
      <c r="C53" s="167"/>
      <c r="D53" s="167"/>
      <c r="E53" s="253"/>
      <c r="F53" s="260"/>
      <c r="G53" s="260"/>
      <c r="H53" s="260"/>
      <c r="I53" s="260"/>
      <c r="J53" s="260"/>
      <c r="K53" s="260"/>
      <c r="L53" s="260"/>
      <c r="M53" s="167"/>
      <c r="N53" s="169"/>
      <c r="O53" s="185" t="s">
        <v>286</v>
      </c>
      <c r="P53" s="186" t="s">
        <v>149</v>
      </c>
      <c r="Q53" s="186" t="s">
        <v>151</v>
      </c>
      <c r="R53" s="186" t="s">
        <v>149</v>
      </c>
      <c r="S53" s="180" t="s">
        <v>152</v>
      </c>
      <c r="T53" s="186" t="s">
        <v>152</v>
      </c>
      <c r="U53" s="199" t="s">
        <v>151</v>
      </c>
      <c r="V53" s="199"/>
      <c r="W53" s="199"/>
    </row>
    <row r="54" spans="1:23">
      <c r="A54" s="167"/>
      <c r="B54" s="167"/>
      <c r="C54" s="167"/>
      <c r="D54" s="167"/>
      <c r="E54" s="253"/>
      <c r="F54" s="260"/>
      <c r="G54" s="260"/>
      <c r="H54" s="260"/>
      <c r="I54" s="260"/>
      <c r="J54" s="260"/>
      <c r="K54" s="260"/>
      <c r="L54" s="260"/>
      <c r="M54" s="167"/>
      <c r="N54" s="169"/>
      <c r="O54" s="185" t="s">
        <v>287</v>
      </c>
      <c r="P54" s="186" t="s">
        <v>149</v>
      </c>
      <c r="Q54" s="186" t="s">
        <v>151</v>
      </c>
      <c r="R54" s="186" t="s">
        <v>149</v>
      </c>
      <c r="S54" s="180" t="s">
        <v>152</v>
      </c>
      <c r="T54" s="186" t="s">
        <v>152</v>
      </c>
      <c r="U54" s="199" t="s">
        <v>151</v>
      </c>
      <c r="V54" s="199"/>
      <c r="W54" s="199"/>
    </row>
    <row r="55" spans="1:23" ht="13.5" thickBot="1">
      <c r="A55" s="167"/>
      <c r="B55" s="167"/>
      <c r="C55" s="167"/>
      <c r="D55" s="167"/>
      <c r="E55" s="253"/>
      <c r="F55" s="260"/>
      <c r="G55" s="260"/>
      <c r="H55" s="260"/>
      <c r="I55" s="260"/>
      <c r="J55" s="260"/>
      <c r="K55" s="260"/>
      <c r="L55" s="260"/>
      <c r="M55" s="167"/>
      <c r="N55" s="169"/>
      <c r="O55" s="185" t="s">
        <v>288</v>
      </c>
      <c r="P55" s="186" t="s">
        <v>149</v>
      </c>
      <c r="Q55" s="186" t="s">
        <v>151</v>
      </c>
      <c r="R55" s="186" t="s">
        <v>149</v>
      </c>
      <c r="S55" s="180" t="s">
        <v>152</v>
      </c>
      <c r="T55" s="191" t="s">
        <v>152</v>
      </c>
      <c r="U55" s="199" t="s">
        <v>151</v>
      </c>
      <c r="V55" s="199"/>
      <c r="W55" s="199"/>
    </row>
    <row r="56" spans="1:23">
      <c r="A56" s="167"/>
      <c r="B56" s="167"/>
      <c r="C56" s="167"/>
      <c r="D56" s="167"/>
      <c r="E56" s="253"/>
      <c r="F56" s="260"/>
      <c r="G56" s="260"/>
      <c r="H56" s="260"/>
      <c r="I56" s="260"/>
      <c r="J56" s="260"/>
      <c r="K56" s="260"/>
      <c r="L56" s="260"/>
      <c r="M56" s="167"/>
      <c r="N56" s="169"/>
      <c r="O56" s="185"/>
      <c r="P56" s="186"/>
      <c r="Q56" s="186"/>
      <c r="R56" s="186"/>
      <c r="S56" s="180"/>
      <c r="T56" s="326"/>
      <c r="U56" s="199"/>
      <c r="V56" s="183"/>
      <c r="W56" s="183"/>
    </row>
    <row r="57" spans="1:23">
      <c r="A57" s="167"/>
      <c r="B57" s="167"/>
      <c r="C57" s="167"/>
      <c r="D57" s="167"/>
      <c r="E57" s="253"/>
      <c r="F57" s="260"/>
      <c r="G57" s="260"/>
      <c r="H57" s="260"/>
      <c r="I57" s="260"/>
      <c r="J57" s="260"/>
      <c r="K57" s="260"/>
      <c r="L57" s="260"/>
      <c r="M57" s="167"/>
      <c r="N57" s="169"/>
      <c r="O57" s="185"/>
      <c r="P57" s="186"/>
      <c r="Q57" s="186"/>
      <c r="R57" s="186"/>
      <c r="S57" s="180"/>
      <c r="T57" s="325"/>
      <c r="U57" s="199"/>
      <c r="V57" s="183"/>
      <c r="W57" s="183"/>
    </row>
    <row r="58" spans="1:23">
      <c r="A58" s="167"/>
      <c r="B58" s="167"/>
      <c r="C58" s="167"/>
      <c r="D58" s="167"/>
      <c r="E58" s="253"/>
      <c r="F58" s="260"/>
      <c r="G58" s="260"/>
      <c r="H58" s="260"/>
      <c r="I58" s="260"/>
      <c r="J58" s="260"/>
      <c r="K58" s="260"/>
      <c r="L58" s="260"/>
      <c r="M58" s="167"/>
      <c r="N58" s="169"/>
      <c r="O58" s="185"/>
      <c r="P58" s="186"/>
      <c r="Q58" s="186"/>
      <c r="R58" s="186"/>
      <c r="S58" s="180"/>
      <c r="T58" s="325"/>
      <c r="U58" s="199"/>
      <c r="V58" s="183"/>
      <c r="W58" s="183"/>
    </row>
    <row r="59" spans="1:23">
      <c r="A59" s="167"/>
      <c r="B59" s="167"/>
      <c r="C59" s="167"/>
      <c r="D59" s="167"/>
      <c r="E59" s="253"/>
      <c r="F59" s="260"/>
      <c r="G59" s="260"/>
      <c r="H59" s="260"/>
      <c r="I59" s="260"/>
      <c r="J59" s="260"/>
      <c r="K59" s="260"/>
      <c r="L59" s="260"/>
      <c r="M59" s="167"/>
      <c r="N59" s="169"/>
      <c r="O59" s="185"/>
      <c r="P59" s="186"/>
      <c r="Q59" s="186"/>
      <c r="R59" s="186"/>
      <c r="S59" s="180"/>
      <c r="T59" s="325"/>
      <c r="U59" s="199"/>
      <c r="V59" s="183"/>
      <c r="W59" s="183"/>
    </row>
    <row r="60" spans="1:23">
      <c r="A60" s="167"/>
      <c r="B60" s="167"/>
      <c r="C60" s="167"/>
      <c r="D60" s="167"/>
      <c r="E60" s="253"/>
      <c r="F60" s="260"/>
      <c r="G60" s="260"/>
      <c r="H60" s="260"/>
      <c r="I60" s="260"/>
      <c r="J60" s="260"/>
      <c r="K60" s="260"/>
      <c r="L60" s="260"/>
      <c r="M60" s="167"/>
      <c r="N60" s="169"/>
      <c r="O60" s="185"/>
      <c r="P60" s="186"/>
      <c r="Q60" s="186"/>
      <c r="R60" s="186"/>
      <c r="S60" s="180"/>
      <c r="T60" s="325"/>
      <c r="U60" s="199"/>
      <c r="V60" s="183"/>
      <c r="W60" s="183"/>
    </row>
    <row r="61" spans="1:23" ht="13.5" thickBot="1">
      <c r="A61" s="167"/>
      <c r="B61" s="167"/>
      <c r="C61" s="167"/>
      <c r="D61" s="167"/>
      <c r="E61" s="253"/>
      <c r="F61" s="260"/>
      <c r="G61" s="260"/>
      <c r="H61" s="260"/>
      <c r="I61" s="260"/>
      <c r="J61" s="260"/>
      <c r="K61" s="260"/>
      <c r="L61" s="260"/>
      <c r="M61" s="167"/>
      <c r="N61" s="169"/>
      <c r="O61" s="185"/>
      <c r="P61" s="186"/>
      <c r="Q61" s="191"/>
      <c r="R61" s="186"/>
      <c r="S61" s="180"/>
      <c r="T61" s="325"/>
      <c r="U61" s="199"/>
      <c r="V61" s="183"/>
      <c r="W61" s="183"/>
    </row>
    <row r="62" spans="1:23" ht="13.5" thickBot="1">
      <c r="A62" s="167"/>
      <c r="B62" s="167"/>
      <c r="C62" s="167"/>
      <c r="D62" s="167"/>
      <c r="E62" s="253"/>
      <c r="F62" s="260"/>
      <c r="G62" s="260"/>
      <c r="H62" s="260"/>
      <c r="I62" s="260"/>
      <c r="J62" s="260"/>
      <c r="K62" s="260"/>
      <c r="L62" s="260"/>
      <c r="M62" s="167"/>
      <c r="N62" s="169"/>
      <c r="O62" s="189"/>
      <c r="P62" s="186"/>
      <c r="Q62" s="186"/>
      <c r="R62" s="191"/>
      <c r="S62" s="190"/>
      <c r="T62" s="327"/>
      <c r="U62" s="200"/>
      <c r="V62" s="192"/>
      <c r="W62" s="192"/>
    </row>
    <row r="63" spans="1:23">
      <c r="A63" s="167"/>
      <c r="B63" s="167"/>
      <c r="C63" s="167"/>
      <c r="D63" s="167"/>
      <c r="E63" s="253"/>
      <c r="F63" s="260"/>
      <c r="G63" s="260"/>
      <c r="H63" s="260"/>
      <c r="I63" s="260"/>
      <c r="J63" s="260"/>
      <c r="K63" s="260"/>
      <c r="L63" s="260"/>
      <c r="M63" s="167"/>
      <c r="N63" s="169"/>
      <c r="O63" s="168"/>
      <c r="P63" s="168"/>
      <c r="Q63" s="168"/>
      <c r="R63" s="168"/>
      <c r="S63" s="201"/>
      <c r="T63" s="168"/>
      <c r="U63" s="168"/>
      <c r="V63" s="168"/>
      <c r="W63" s="168"/>
    </row>
    <row r="64" spans="1:23" ht="13.5" thickBot="1">
      <c r="A64" s="167"/>
      <c r="B64" s="167"/>
      <c r="C64" s="167"/>
      <c r="D64" s="167"/>
      <c r="E64" s="253"/>
      <c r="F64" s="260"/>
      <c r="G64" s="260"/>
      <c r="H64" s="260"/>
      <c r="I64" s="260"/>
      <c r="J64" s="260"/>
      <c r="K64" s="260"/>
      <c r="L64" s="260"/>
      <c r="M64" s="167"/>
      <c r="N64" s="169"/>
      <c r="O64" s="168"/>
      <c r="P64" s="168"/>
      <c r="Q64" s="168"/>
      <c r="R64" s="168"/>
      <c r="S64" s="168"/>
      <c r="T64" s="168"/>
      <c r="U64" s="168"/>
      <c r="V64" s="168"/>
      <c r="W64" s="168"/>
    </row>
    <row r="65" spans="14:23" ht="13.5" thickBot="1">
      <c r="N65" s="172" t="s">
        <v>140</v>
      </c>
      <c r="O65" s="173"/>
      <c r="P65" s="173"/>
      <c r="Q65" s="173"/>
      <c r="R65" s="173"/>
      <c r="S65" s="173"/>
      <c r="T65" s="173"/>
      <c r="U65" s="173"/>
      <c r="V65" s="168"/>
      <c r="W65" s="168"/>
    </row>
    <row r="66" spans="14:23" ht="15.75" customHeight="1" thickBot="1">
      <c r="N66" s="175" t="s">
        <v>158</v>
      </c>
      <c r="O66" s="173"/>
      <c r="P66" s="400" t="s">
        <v>142</v>
      </c>
      <c r="Q66" s="401"/>
      <c r="R66" s="401"/>
      <c r="S66" s="401"/>
      <c r="T66" s="401"/>
      <c r="U66" s="402"/>
      <c r="V66" s="396"/>
      <c r="W66" s="396"/>
    </row>
    <row r="67" spans="14:23" ht="13.5" thickBot="1">
      <c r="N67" s="169"/>
      <c r="O67" s="176"/>
      <c r="P67" s="177" t="s">
        <v>143</v>
      </c>
      <c r="Q67" s="177" t="s">
        <v>144</v>
      </c>
      <c r="R67" s="177" t="s">
        <v>145</v>
      </c>
      <c r="S67" s="177" t="s">
        <v>146</v>
      </c>
      <c r="T67" s="178" t="s">
        <v>147</v>
      </c>
      <c r="U67" s="178" t="s">
        <v>148</v>
      </c>
      <c r="V67" s="397"/>
      <c r="W67" s="397"/>
    </row>
    <row r="68" spans="14:23">
      <c r="N68" s="169"/>
      <c r="O68" s="179" t="s">
        <v>282</v>
      </c>
      <c r="P68" s="182" t="s">
        <v>281</v>
      </c>
      <c r="Q68" s="182" t="s">
        <v>149</v>
      </c>
      <c r="R68" s="182" t="s">
        <v>149</v>
      </c>
      <c r="S68" s="186" t="s">
        <v>195</v>
      </c>
      <c r="T68" s="182" t="s">
        <v>279</v>
      </c>
      <c r="U68" s="182" t="s">
        <v>151</v>
      </c>
      <c r="V68" s="182"/>
      <c r="W68" s="182"/>
    </row>
    <row r="69" spans="14:23">
      <c r="N69" s="169"/>
      <c r="O69" s="185" t="s">
        <v>283</v>
      </c>
      <c r="P69" s="186" t="s">
        <v>281</v>
      </c>
      <c r="Q69" s="186" t="s">
        <v>149</v>
      </c>
      <c r="R69" s="186" t="s">
        <v>149</v>
      </c>
      <c r="S69" s="186" t="s">
        <v>195</v>
      </c>
      <c r="T69" s="186" t="s">
        <v>279</v>
      </c>
      <c r="U69" s="186" t="s">
        <v>151</v>
      </c>
      <c r="V69" s="186"/>
      <c r="W69" s="186"/>
    </row>
    <row r="70" spans="14:23">
      <c r="N70" s="169"/>
      <c r="O70" s="185" t="s">
        <v>289</v>
      </c>
      <c r="P70" s="186" t="s">
        <v>281</v>
      </c>
      <c r="Q70" s="186" t="s">
        <v>149</v>
      </c>
      <c r="R70" s="186" t="s">
        <v>149</v>
      </c>
      <c r="S70" s="186" t="s">
        <v>195</v>
      </c>
      <c r="T70" s="186" t="s">
        <v>279</v>
      </c>
      <c r="U70" s="186" t="s">
        <v>151</v>
      </c>
      <c r="V70" s="186"/>
      <c r="W70" s="186"/>
    </row>
    <row r="71" spans="14:23" ht="13.5" thickBot="1">
      <c r="N71" s="169"/>
      <c r="O71" s="185" t="s">
        <v>284</v>
      </c>
      <c r="P71" s="186" t="s">
        <v>281</v>
      </c>
      <c r="Q71" s="186" t="s">
        <v>149</v>
      </c>
      <c r="R71" s="186" t="s">
        <v>149</v>
      </c>
      <c r="S71" s="186" t="s">
        <v>195</v>
      </c>
      <c r="T71" s="191" t="s">
        <v>279</v>
      </c>
      <c r="U71" s="186" t="s">
        <v>151</v>
      </c>
      <c r="V71" s="203"/>
      <c r="W71" s="203"/>
    </row>
    <row r="72" spans="14:23" ht="13.5" thickBot="1">
      <c r="N72" s="169"/>
      <c r="O72" s="225"/>
      <c r="P72" s="226"/>
      <c r="Q72" s="226"/>
      <c r="R72" s="226"/>
      <c r="S72" s="226"/>
      <c r="T72" s="233"/>
      <c r="U72" s="226"/>
      <c r="V72" s="226"/>
      <c r="W72" s="226"/>
    </row>
    <row r="73" spans="14:23">
      <c r="N73" s="169"/>
      <c r="O73" s="185" t="s">
        <v>285</v>
      </c>
      <c r="P73" s="186" t="s">
        <v>281</v>
      </c>
      <c r="Q73" s="186" t="s">
        <v>149</v>
      </c>
      <c r="R73" s="186" t="s">
        <v>149</v>
      </c>
      <c r="S73" s="186" t="s">
        <v>195</v>
      </c>
      <c r="T73" s="325" t="s">
        <v>278</v>
      </c>
      <c r="U73" s="186" t="s">
        <v>151</v>
      </c>
      <c r="V73" s="182"/>
      <c r="W73" s="182"/>
    </row>
    <row r="74" spans="14:23">
      <c r="N74" s="169"/>
      <c r="O74" s="185" t="s">
        <v>286</v>
      </c>
      <c r="P74" s="186" t="s">
        <v>281</v>
      </c>
      <c r="Q74" s="186" t="s">
        <v>149</v>
      </c>
      <c r="R74" s="186" t="s">
        <v>149</v>
      </c>
      <c r="S74" s="186" t="s">
        <v>195</v>
      </c>
      <c r="T74" s="325" t="s">
        <v>278</v>
      </c>
      <c r="U74" s="186" t="s">
        <v>151</v>
      </c>
      <c r="V74" s="186"/>
      <c r="W74" s="186"/>
    </row>
    <row r="75" spans="14:23">
      <c r="N75" s="169"/>
      <c r="O75" s="185" t="s">
        <v>287</v>
      </c>
      <c r="P75" s="186" t="s">
        <v>281</v>
      </c>
      <c r="Q75" s="186" t="s">
        <v>149</v>
      </c>
      <c r="R75" s="186" t="s">
        <v>149</v>
      </c>
      <c r="S75" s="186" t="s">
        <v>195</v>
      </c>
      <c r="T75" s="325" t="s">
        <v>278</v>
      </c>
      <c r="U75" s="186" t="s">
        <v>151</v>
      </c>
      <c r="V75" s="186"/>
      <c r="W75" s="186"/>
    </row>
    <row r="76" spans="14:23">
      <c r="N76" s="169"/>
      <c r="O76" s="185" t="s">
        <v>288</v>
      </c>
      <c r="P76" s="186" t="s">
        <v>281</v>
      </c>
      <c r="Q76" s="186" t="s">
        <v>149</v>
      </c>
      <c r="R76" s="186" t="s">
        <v>149</v>
      </c>
      <c r="S76" s="186" t="s">
        <v>195</v>
      </c>
      <c r="T76" s="325" t="s">
        <v>278</v>
      </c>
      <c r="U76" s="186" t="s">
        <v>151</v>
      </c>
      <c r="V76" s="203"/>
      <c r="W76" s="203"/>
    </row>
    <row r="77" spans="14:23">
      <c r="N77" s="169"/>
      <c r="O77" s="185"/>
      <c r="P77" s="186"/>
      <c r="Q77" s="186"/>
      <c r="R77" s="186"/>
      <c r="S77" s="186"/>
      <c r="T77" s="325"/>
      <c r="U77" s="186"/>
      <c r="V77" s="183"/>
      <c r="W77" s="183"/>
    </row>
    <row r="78" spans="14:23">
      <c r="N78" s="169"/>
      <c r="O78" s="185"/>
      <c r="P78" s="186"/>
      <c r="Q78" s="186"/>
      <c r="R78" s="186"/>
      <c r="S78" s="186"/>
      <c r="T78" s="325"/>
      <c r="U78" s="186"/>
      <c r="V78" s="183"/>
      <c r="W78" s="183"/>
    </row>
    <row r="79" spans="14:23">
      <c r="N79" s="169"/>
      <c r="O79" s="185"/>
      <c r="P79" s="186"/>
      <c r="Q79" s="186"/>
      <c r="R79" s="186"/>
      <c r="S79" s="186"/>
      <c r="T79" s="325"/>
      <c r="U79" s="186"/>
      <c r="V79" s="183"/>
      <c r="W79" s="183"/>
    </row>
    <row r="80" spans="14:23">
      <c r="N80" s="169"/>
      <c r="O80" s="185"/>
      <c r="P80" s="186"/>
      <c r="Q80" s="186"/>
      <c r="R80" s="186"/>
      <c r="S80" s="186"/>
      <c r="T80" s="325"/>
      <c r="U80" s="186"/>
      <c r="V80" s="183"/>
      <c r="W80" s="183"/>
    </row>
    <row r="81" spans="14:23">
      <c r="N81" s="169"/>
      <c r="O81" s="185"/>
      <c r="P81" s="186"/>
      <c r="Q81" s="186"/>
      <c r="R81" s="186"/>
      <c r="S81" s="186"/>
      <c r="T81" s="325"/>
      <c r="U81" s="186"/>
      <c r="V81" s="183"/>
      <c r="W81" s="183"/>
    </row>
    <row r="82" spans="14:23">
      <c r="N82" s="169"/>
      <c r="O82" s="185"/>
      <c r="P82" s="186"/>
      <c r="Q82" s="186"/>
      <c r="R82" s="186"/>
      <c r="S82" s="186"/>
      <c r="T82" s="325"/>
      <c r="U82" s="186"/>
      <c r="V82" s="183"/>
      <c r="W82" s="183"/>
    </row>
    <row r="83" spans="14:23" ht="13.5" thickBot="1">
      <c r="N83" s="169"/>
      <c r="O83" s="189"/>
      <c r="P83" s="191"/>
      <c r="Q83" s="191"/>
      <c r="R83" s="191"/>
      <c r="S83" s="191"/>
      <c r="T83" s="325"/>
      <c r="U83" s="186"/>
      <c r="V83" s="192"/>
      <c r="W83" s="192"/>
    </row>
    <row r="84" spans="14:23">
      <c r="N84" s="169"/>
      <c r="O84" s="168"/>
      <c r="P84" s="168"/>
      <c r="Q84" s="168"/>
      <c r="R84" s="168"/>
      <c r="S84" s="168"/>
      <c r="T84" s="168"/>
      <c r="U84" s="168"/>
      <c r="V84" s="168"/>
      <c r="W84" s="168"/>
    </row>
    <row r="85" spans="14:23" ht="13.5" thickBot="1">
      <c r="N85" s="169"/>
      <c r="O85" s="168"/>
      <c r="P85" s="168"/>
      <c r="Q85" s="168"/>
      <c r="R85" s="168"/>
      <c r="S85" s="168"/>
      <c r="T85" s="168"/>
      <c r="U85" s="168"/>
      <c r="V85" s="168"/>
      <c r="W85" s="168"/>
    </row>
    <row r="86" spans="14:23" ht="13.5" thickBot="1">
      <c r="N86" s="172" t="s">
        <v>140</v>
      </c>
      <c r="O86" s="173"/>
      <c r="P86" s="173"/>
      <c r="Q86" s="173"/>
      <c r="R86" s="173"/>
      <c r="S86" s="173"/>
      <c r="T86" s="173"/>
      <c r="U86" s="173"/>
      <c r="V86" s="168"/>
      <c r="W86" s="168"/>
    </row>
    <row r="87" spans="14:23" ht="15.75" customHeight="1" thickBot="1">
      <c r="N87" s="175" t="s">
        <v>159</v>
      </c>
      <c r="O87" s="173"/>
      <c r="P87" s="400" t="s">
        <v>142</v>
      </c>
      <c r="Q87" s="401"/>
      <c r="R87" s="401"/>
      <c r="S87" s="401"/>
      <c r="T87" s="401"/>
      <c r="U87" s="402"/>
      <c r="V87" s="396"/>
      <c r="W87" s="396"/>
    </row>
    <row r="88" spans="14:23" ht="13.5" thickBot="1">
      <c r="N88" s="169"/>
      <c r="O88" s="176"/>
      <c r="P88" s="177" t="s">
        <v>143</v>
      </c>
      <c r="Q88" s="177" t="s">
        <v>144</v>
      </c>
      <c r="R88" s="177" t="s">
        <v>145</v>
      </c>
      <c r="S88" s="177" t="s">
        <v>146</v>
      </c>
      <c r="T88" s="196" t="s">
        <v>147</v>
      </c>
      <c r="U88" s="178" t="s">
        <v>148</v>
      </c>
      <c r="V88" s="397"/>
      <c r="W88" s="397"/>
    </row>
    <row r="89" spans="14:23" ht="13.5" thickBot="1">
      <c r="N89" s="169"/>
      <c r="O89" s="179" t="s">
        <v>282</v>
      </c>
      <c r="P89" s="182" t="s">
        <v>149</v>
      </c>
      <c r="Q89" s="182" t="s">
        <v>149</v>
      </c>
      <c r="R89" s="182" t="s">
        <v>149</v>
      </c>
      <c r="S89" s="182" t="s">
        <v>192</v>
      </c>
      <c r="T89" s="325" t="s">
        <v>150</v>
      </c>
      <c r="U89" s="198" t="s">
        <v>151</v>
      </c>
      <c r="V89" s="183"/>
      <c r="W89" s="183"/>
    </row>
    <row r="90" spans="14:23" ht="13.5" thickBot="1">
      <c r="N90" s="169"/>
      <c r="O90" s="185" t="s">
        <v>283</v>
      </c>
      <c r="P90" s="186" t="s">
        <v>149</v>
      </c>
      <c r="Q90" s="186" t="s">
        <v>149</v>
      </c>
      <c r="R90" s="186" t="s">
        <v>149</v>
      </c>
      <c r="S90" s="182" t="s">
        <v>192</v>
      </c>
      <c r="T90" s="330" t="s">
        <v>150</v>
      </c>
      <c r="U90" s="199" t="s">
        <v>151</v>
      </c>
      <c r="V90" s="183"/>
      <c r="W90" s="183"/>
    </row>
    <row r="91" spans="14:23" ht="13.5" thickBot="1">
      <c r="N91" s="169"/>
      <c r="O91" s="185" t="s">
        <v>289</v>
      </c>
      <c r="P91" s="186" t="s">
        <v>149</v>
      </c>
      <c r="Q91" s="186" t="s">
        <v>149</v>
      </c>
      <c r="R91" s="186" t="s">
        <v>149</v>
      </c>
      <c r="S91" s="182" t="s">
        <v>192</v>
      </c>
      <c r="T91" s="325" t="s">
        <v>150</v>
      </c>
      <c r="U91" s="199" t="s">
        <v>151</v>
      </c>
      <c r="V91" s="183"/>
      <c r="W91" s="183"/>
    </row>
    <row r="92" spans="14:23" ht="13.5" thickBot="1">
      <c r="N92" s="169"/>
      <c r="O92" s="185" t="s">
        <v>284</v>
      </c>
      <c r="P92" s="191" t="s">
        <v>149</v>
      </c>
      <c r="Q92" s="191" t="s">
        <v>149</v>
      </c>
      <c r="R92" s="191" t="s">
        <v>149</v>
      </c>
      <c r="S92" s="182" t="s">
        <v>192</v>
      </c>
      <c r="T92" s="330" t="s">
        <v>150</v>
      </c>
      <c r="U92" s="200" t="s">
        <v>151</v>
      </c>
      <c r="V92" s="183"/>
      <c r="W92" s="183"/>
    </row>
    <row r="93" spans="14:23" ht="13.5" thickBot="1">
      <c r="N93" s="169"/>
      <c r="O93" s="225"/>
      <c r="P93" s="226"/>
      <c r="Q93" s="226"/>
      <c r="R93" s="226"/>
      <c r="S93" s="226"/>
      <c r="T93" s="226"/>
      <c r="U93" s="226"/>
      <c r="V93" s="226"/>
      <c r="W93" s="226"/>
    </row>
    <row r="94" spans="14:23" ht="13.5" thickBot="1">
      <c r="N94" s="169"/>
      <c r="O94" s="185" t="s">
        <v>285</v>
      </c>
      <c r="P94" s="182" t="s">
        <v>149</v>
      </c>
      <c r="Q94" s="182" t="s">
        <v>149</v>
      </c>
      <c r="R94" s="182" t="s">
        <v>149</v>
      </c>
      <c r="S94" s="182" t="s">
        <v>192</v>
      </c>
      <c r="T94" s="325" t="s">
        <v>150</v>
      </c>
      <c r="U94" s="202" t="s">
        <v>151</v>
      </c>
      <c r="V94" s="182"/>
      <c r="W94" s="182"/>
    </row>
    <row r="95" spans="14:23" ht="13.5" thickBot="1">
      <c r="N95" s="169"/>
      <c r="O95" s="185" t="s">
        <v>286</v>
      </c>
      <c r="P95" s="186" t="s">
        <v>149</v>
      </c>
      <c r="Q95" s="186" t="s">
        <v>149</v>
      </c>
      <c r="R95" s="186" t="s">
        <v>149</v>
      </c>
      <c r="S95" s="182" t="s">
        <v>192</v>
      </c>
      <c r="T95" s="330" t="s">
        <v>150</v>
      </c>
      <c r="U95" s="187" t="s">
        <v>151</v>
      </c>
      <c r="V95" s="186"/>
      <c r="W95" s="186"/>
    </row>
    <row r="96" spans="14:23" ht="13.5" thickBot="1">
      <c r="N96" s="169"/>
      <c r="O96" s="185" t="s">
        <v>287</v>
      </c>
      <c r="P96" s="186" t="s">
        <v>149</v>
      </c>
      <c r="Q96" s="186" t="s">
        <v>149</v>
      </c>
      <c r="R96" s="186" t="s">
        <v>149</v>
      </c>
      <c r="S96" s="182" t="s">
        <v>192</v>
      </c>
      <c r="T96" s="325" t="s">
        <v>150</v>
      </c>
      <c r="U96" s="187" t="s">
        <v>151</v>
      </c>
      <c r="V96" s="186"/>
      <c r="W96" s="186"/>
    </row>
    <row r="97" spans="14:23" ht="13.5" thickBot="1">
      <c r="N97" s="169"/>
      <c r="O97" s="185" t="s">
        <v>288</v>
      </c>
      <c r="P97" s="191" t="s">
        <v>149</v>
      </c>
      <c r="Q97" s="191" t="s">
        <v>149</v>
      </c>
      <c r="R97" s="203" t="s">
        <v>149</v>
      </c>
      <c r="S97" s="182" t="s">
        <v>192</v>
      </c>
      <c r="T97" s="330" t="s">
        <v>150</v>
      </c>
      <c r="U97" s="204" t="s">
        <v>151</v>
      </c>
      <c r="V97" s="203"/>
      <c r="W97" s="203"/>
    </row>
    <row r="98" spans="14:23">
      <c r="N98" s="169"/>
      <c r="O98" s="185"/>
      <c r="P98" s="182"/>
      <c r="Q98" s="182"/>
      <c r="R98" s="182"/>
      <c r="S98" s="197"/>
      <c r="T98" s="331"/>
      <c r="U98" s="202"/>
      <c r="V98" s="183"/>
      <c r="W98" s="183"/>
    </row>
    <row r="99" spans="14:23">
      <c r="N99" s="169"/>
      <c r="O99" s="185"/>
      <c r="P99" s="186"/>
      <c r="Q99" s="186"/>
      <c r="R99" s="186"/>
      <c r="S99" s="180"/>
      <c r="T99" s="325"/>
      <c r="U99" s="187"/>
      <c r="V99" s="183"/>
      <c r="W99" s="183"/>
    </row>
    <row r="100" spans="14:23">
      <c r="N100" s="169"/>
      <c r="O100" s="185"/>
      <c r="P100" s="186"/>
      <c r="Q100" s="186"/>
      <c r="R100" s="186"/>
      <c r="S100" s="180"/>
      <c r="T100" s="325"/>
      <c r="U100" s="187"/>
      <c r="V100" s="183"/>
      <c r="W100" s="183"/>
    </row>
    <row r="101" spans="14:23">
      <c r="N101" s="169"/>
      <c r="O101" s="185"/>
      <c r="P101" s="186"/>
      <c r="Q101" s="186"/>
      <c r="R101" s="186"/>
      <c r="S101" s="180"/>
      <c r="T101" s="325"/>
      <c r="U101" s="187"/>
      <c r="V101" s="183"/>
      <c r="W101" s="183"/>
    </row>
    <row r="102" spans="14:23">
      <c r="N102" s="169"/>
      <c r="O102" s="185"/>
      <c r="P102" s="181"/>
      <c r="Q102" s="186"/>
      <c r="R102" s="186"/>
      <c r="S102" s="180"/>
      <c r="T102" s="325"/>
      <c r="U102" s="187"/>
      <c r="V102" s="183"/>
      <c r="W102" s="183"/>
    </row>
    <row r="103" spans="14:23">
      <c r="N103" s="169"/>
      <c r="O103" s="185"/>
      <c r="P103" s="186"/>
      <c r="Q103" s="186"/>
      <c r="R103" s="186"/>
      <c r="S103" s="180"/>
      <c r="T103" s="325"/>
      <c r="U103" s="187"/>
      <c r="V103" s="183"/>
      <c r="W103" s="183"/>
    </row>
    <row r="104" spans="14:23" ht="13.5" thickBot="1">
      <c r="N104" s="169"/>
      <c r="O104" s="189"/>
      <c r="P104" s="191"/>
      <c r="Q104" s="191"/>
      <c r="R104" s="191"/>
      <c r="S104" s="190"/>
      <c r="T104" s="327"/>
      <c r="U104" s="205"/>
      <c r="V104" s="192"/>
      <c r="W104" s="192"/>
    </row>
    <row r="105" spans="14:23">
      <c r="N105" s="169"/>
      <c r="O105" s="168"/>
      <c r="P105" s="168"/>
      <c r="Q105" s="168"/>
      <c r="R105" s="168"/>
      <c r="S105" s="168"/>
      <c r="T105" s="168"/>
      <c r="U105" s="168"/>
      <c r="V105" s="168"/>
      <c r="W105" s="168"/>
    </row>
    <row r="106" spans="14:23">
      <c r="N106" s="169"/>
      <c r="O106" s="168"/>
      <c r="P106" s="168"/>
      <c r="Q106" s="168"/>
      <c r="R106" s="168"/>
      <c r="S106" s="168"/>
      <c r="T106" s="168"/>
      <c r="U106" s="168"/>
      <c r="V106" s="168"/>
      <c r="W106" s="168"/>
    </row>
    <row r="107" spans="14:23">
      <c r="N107" s="169"/>
      <c r="O107" s="173"/>
      <c r="P107" s="173"/>
      <c r="Q107" s="173"/>
      <c r="R107" s="173"/>
      <c r="S107" s="173"/>
      <c r="T107" s="173"/>
      <c r="U107" s="173"/>
      <c r="V107" s="168"/>
      <c r="W107" s="168"/>
    </row>
    <row r="108" spans="14:23">
      <c r="N108" s="169"/>
      <c r="O108" s="173"/>
      <c r="P108" s="173"/>
      <c r="Q108" s="173"/>
      <c r="R108" s="173"/>
      <c r="S108" s="173"/>
      <c r="T108" s="173"/>
      <c r="U108" s="173"/>
      <c r="V108" s="173"/>
      <c r="W108" s="173"/>
    </row>
    <row r="109" spans="14:23">
      <c r="N109" s="169"/>
      <c r="O109" s="206"/>
      <c r="P109" s="173"/>
      <c r="Q109" s="173"/>
      <c r="R109" s="173"/>
      <c r="S109" s="173"/>
      <c r="U109" s="173"/>
      <c r="V109" s="173"/>
      <c r="W109" s="173"/>
    </row>
    <row r="110" spans="14:23">
      <c r="N110" s="169"/>
      <c r="O110" s="208"/>
      <c r="P110" s="173"/>
      <c r="Q110" s="173"/>
      <c r="R110" s="173"/>
      <c r="S110" s="173"/>
      <c r="U110" s="173"/>
      <c r="V110" s="173"/>
      <c r="W110" s="173"/>
    </row>
    <row r="111" spans="14:23">
      <c r="N111" s="169"/>
      <c r="O111" s="208"/>
      <c r="P111" s="173"/>
      <c r="Q111" s="173"/>
      <c r="R111" s="173"/>
      <c r="S111" s="173"/>
      <c r="U111" s="173"/>
      <c r="V111" s="173"/>
      <c r="W111" s="173"/>
    </row>
    <row r="112" spans="14:23">
      <c r="N112" s="169"/>
      <c r="O112" s="208"/>
      <c r="P112" s="173"/>
      <c r="Q112" s="173"/>
      <c r="R112" s="173"/>
      <c r="S112" s="173"/>
      <c r="U112" s="173"/>
      <c r="V112" s="173"/>
      <c r="W112" s="173"/>
    </row>
    <row r="113" spans="14:23">
      <c r="N113" s="169"/>
      <c r="O113" s="208"/>
      <c r="P113" s="173"/>
      <c r="Q113" s="173"/>
      <c r="R113" s="173"/>
      <c r="S113" s="173"/>
      <c r="U113" s="173"/>
      <c r="V113" s="173"/>
      <c r="W113" s="173"/>
    </row>
    <row r="114" spans="14:23">
      <c r="N114" s="169"/>
      <c r="O114" s="208"/>
      <c r="P114" s="173"/>
      <c r="Q114" s="173"/>
      <c r="R114" s="173"/>
      <c r="S114" s="173"/>
      <c r="U114" s="173"/>
      <c r="V114" s="173"/>
      <c r="W114" s="173"/>
    </row>
    <row r="115" spans="14:23">
      <c r="N115" s="169"/>
      <c r="O115" s="208"/>
      <c r="P115" s="173"/>
      <c r="Q115" s="173"/>
      <c r="R115" s="173"/>
      <c r="S115" s="173"/>
      <c r="U115" s="173"/>
      <c r="V115" s="173"/>
      <c r="W115" s="173"/>
    </row>
    <row r="116" spans="14:23">
      <c r="N116" s="169"/>
      <c r="O116" s="208"/>
      <c r="P116" s="173"/>
      <c r="Q116" s="173"/>
      <c r="R116" s="173"/>
      <c r="S116" s="173"/>
      <c r="U116" s="173"/>
      <c r="V116" s="173"/>
      <c r="W116" s="173"/>
    </row>
    <row r="117" spans="14:23">
      <c r="N117" s="169"/>
      <c r="O117" s="208"/>
      <c r="P117" s="173"/>
      <c r="Q117" s="173"/>
      <c r="R117" s="173"/>
      <c r="S117" s="173"/>
      <c r="U117" s="173"/>
      <c r="V117" s="173"/>
      <c r="W117" s="173"/>
    </row>
    <row r="118" spans="14:23">
      <c r="N118" s="169"/>
      <c r="O118" s="208"/>
      <c r="P118" s="173"/>
      <c r="Q118" s="173"/>
      <c r="R118" s="173"/>
      <c r="S118" s="173"/>
      <c r="U118" s="173"/>
      <c r="V118" s="173"/>
      <c r="W118" s="173"/>
    </row>
    <row r="119" spans="14:23">
      <c r="N119" s="169"/>
      <c r="O119" s="208"/>
      <c r="P119" s="173"/>
      <c r="Q119" s="173"/>
      <c r="R119" s="173"/>
      <c r="S119" s="173"/>
      <c r="U119" s="173"/>
      <c r="V119" s="173"/>
      <c r="W119" s="173"/>
    </row>
    <row r="120" spans="14:23">
      <c r="N120" s="169"/>
      <c r="O120" s="208"/>
      <c r="P120" s="173"/>
      <c r="Q120" s="173"/>
      <c r="R120" s="173"/>
      <c r="S120" s="173"/>
      <c r="U120" s="173"/>
      <c r="V120" s="173"/>
      <c r="W120" s="173"/>
    </row>
    <row r="121" spans="14:23">
      <c r="N121" s="169"/>
      <c r="O121" s="208"/>
      <c r="P121" s="173"/>
      <c r="Q121" s="173"/>
      <c r="R121" s="173"/>
      <c r="S121" s="173"/>
      <c r="U121" s="173"/>
      <c r="V121" s="173"/>
      <c r="W121" s="173"/>
    </row>
    <row r="122" spans="14:23">
      <c r="N122" s="169"/>
      <c r="O122" s="208"/>
      <c r="P122" s="173"/>
      <c r="Q122" s="173"/>
      <c r="R122" s="173"/>
      <c r="S122" s="173"/>
      <c r="U122" s="173"/>
      <c r="V122" s="173"/>
      <c r="W122" s="173"/>
    </row>
    <row r="123" spans="14:23">
      <c r="N123" s="169"/>
      <c r="O123" s="208"/>
      <c r="P123" s="173"/>
      <c r="Q123" s="173"/>
      <c r="R123" s="173"/>
      <c r="S123" s="173"/>
      <c r="T123" s="173"/>
      <c r="U123" s="173"/>
      <c r="V123" s="173"/>
      <c r="W123" s="173"/>
    </row>
    <row r="124" spans="14:23">
      <c r="N124" s="169"/>
      <c r="O124" s="208"/>
      <c r="P124" s="173"/>
      <c r="Q124" s="173"/>
      <c r="R124" s="173"/>
      <c r="S124" s="173"/>
      <c r="T124" s="173"/>
      <c r="U124" s="173"/>
      <c r="V124" s="173"/>
      <c r="W124" s="173"/>
    </row>
    <row r="125" spans="14:23">
      <c r="N125" s="169"/>
      <c r="O125" s="208"/>
      <c r="P125" s="173"/>
      <c r="Q125" s="173"/>
      <c r="R125" s="173"/>
      <c r="S125" s="173"/>
      <c r="T125" s="173"/>
      <c r="U125" s="173"/>
      <c r="V125" s="173"/>
      <c r="W125" s="173"/>
    </row>
    <row r="126" spans="14:23">
      <c r="N126" s="169"/>
      <c r="O126" s="168"/>
      <c r="P126" s="173"/>
      <c r="Q126" s="173"/>
      <c r="R126" s="173"/>
      <c r="S126" s="173"/>
      <c r="T126" s="173"/>
      <c r="U126" s="173"/>
      <c r="V126" s="173"/>
      <c r="W126" s="173"/>
    </row>
    <row r="127" spans="14:23">
      <c r="N127" s="169"/>
      <c r="O127" s="168"/>
      <c r="P127" s="173"/>
      <c r="Q127" s="173"/>
      <c r="R127" s="173"/>
      <c r="S127" s="173"/>
      <c r="T127" s="173"/>
      <c r="U127" s="173"/>
      <c r="V127" s="173"/>
      <c r="W127" s="173"/>
    </row>
    <row r="128" spans="14:23">
      <c r="N128" s="169"/>
      <c r="O128" s="168"/>
      <c r="P128" s="168"/>
      <c r="Q128" s="168"/>
      <c r="R128" s="168"/>
      <c r="S128" s="168"/>
      <c r="T128" s="168"/>
      <c r="U128" s="168"/>
      <c r="V128" s="168"/>
      <c r="W128" s="168"/>
    </row>
    <row r="129" spans="14:23">
      <c r="N129" s="169"/>
      <c r="O129" s="168"/>
      <c r="P129" s="168"/>
      <c r="Q129" s="168"/>
      <c r="R129" s="168"/>
      <c r="S129" s="168"/>
      <c r="T129" s="168"/>
      <c r="U129" s="168"/>
      <c r="V129" s="168"/>
      <c r="W129" s="168"/>
    </row>
    <row r="130" spans="14:23">
      <c r="N130" s="169"/>
      <c r="O130" s="168"/>
      <c r="P130" s="168"/>
      <c r="Q130" s="168"/>
      <c r="R130" s="168"/>
      <c r="S130" s="168"/>
      <c r="T130" s="168"/>
      <c r="U130" s="168"/>
      <c r="V130" s="168"/>
      <c r="W130" s="168"/>
    </row>
    <row r="131" spans="14:23">
      <c r="N131" s="169"/>
      <c r="O131" s="168"/>
      <c r="P131" s="168"/>
      <c r="Q131" s="168"/>
      <c r="R131" s="168"/>
      <c r="S131" s="168"/>
      <c r="T131" s="168"/>
      <c r="U131" s="168"/>
      <c r="V131" s="168"/>
      <c r="W131" s="168"/>
    </row>
    <row r="132" spans="14:23">
      <c r="N132" s="169"/>
      <c r="O132" s="168"/>
      <c r="P132" s="168"/>
      <c r="Q132" s="168"/>
      <c r="R132" s="168"/>
      <c r="S132" s="168"/>
      <c r="T132" s="168"/>
      <c r="U132" s="168"/>
      <c r="V132" s="168"/>
      <c r="W132" s="168"/>
    </row>
    <row r="133" spans="14:23">
      <c r="N133" s="169"/>
      <c r="O133" s="168"/>
      <c r="P133" s="168"/>
      <c r="Q133" s="168"/>
      <c r="R133" s="168"/>
      <c r="S133" s="168"/>
      <c r="T133" s="168"/>
      <c r="U133" s="168"/>
      <c r="V133" s="168"/>
      <c r="W133" s="168"/>
    </row>
    <row r="134" spans="14:23">
      <c r="N134" s="169"/>
      <c r="O134" s="168"/>
      <c r="P134" s="168"/>
      <c r="Q134" s="168"/>
      <c r="R134" s="168"/>
      <c r="S134" s="168"/>
      <c r="T134" s="168"/>
      <c r="U134" s="168"/>
      <c r="V134" s="168"/>
      <c r="W134" s="168"/>
    </row>
    <row r="135" spans="14:23">
      <c r="N135" s="169"/>
      <c r="O135" s="168"/>
      <c r="P135" s="168"/>
      <c r="Q135" s="168"/>
      <c r="R135" s="168"/>
      <c r="S135" s="168"/>
      <c r="T135" s="168"/>
      <c r="U135" s="168"/>
      <c r="V135" s="168"/>
      <c r="W135" s="168"/>
    </row>
    <row r="136" spans="14:23">
      <c r="N136" s="169"/>
      <c r="O136" s="168"/>
      <c r="P136" s="168"/>
      <c r="Q136" s="168"/>
      <c r="R136" s="168"/>
      <c r="S136" s="168"/>
      <c r="T136" s="168"/>
      <c r="U136" s="168"/>
      <c r="V136" s="168"/>
      <c r="W136" s="168"/>
    </row>
    <row r="137" spans="14:23">
      <c r="N137" s="169"/>
      <c r="O137" s="168"/>
      <c r="P137" s="168"/>
      <c r="Q137" s="168"/>
      <c r="R137" s="168"/>
      <c r="S137" s="168"/>
      <c r="T137" s="168"/>
      <c r="U137" s="168"/>
      <c r="V137" s="168"/>
      <c r="W137" s="168"/>
    </row>
    <row r="138" spans="14:23">
      <c r="N138" s="169"/>
      <c r="O138" s="168"/>
      <c r="P138" s="168"/>
      <c r="Q138" s="168"/>
      <c r="R138" s="168"/>
      <c r="S138" s="168"/>
      <c r="T138" s="168"/>
      <c r="U138" s="168"/>
      <c r="V138" s="168"/>
      <c r="W138" s="168"/>
    </row>
    <row r="139" spans="14:23">
      <c r="N139" s="169"/>
      <c r="O139" s="168"/>
      <c r="P139" s="168"/>
      <c r="Q139" s="168"/>
      <c r="R139" s="168"/>
      <c r="S139" s="168"/>
      <c r="T139" s="168"/>
      <c r="U139" s="168"/>
      <c r="V139" s="168"/>
      <c r="W139" s="168"/>
    </row>
    <row r="140" spans="14:23">
      <c r="N140" s="169"/>
      <c r="O140" s="168"/>
      <c r="P140" s="168"/>
      <c r="Q140" s="168"/>
      <c r="R140" s="168"/>
      <c r="S140" s="168"/>
      <c r="T140" s="168"/>
      <c r="U140" s="168"/>
      <c r="V140" s="168"/>
      <c r="W140" s="168"/>
    </row>
    <row r="141" spans="14:23">
      <c r="N141" s="169"/>
      <c r="O141" s="168"/>
      <c r="P141" s="168"/>
      <c r="Q141" s="168"/>
      <c r="R141" s="168"/>
      <c r="S141" s="168"/>
      <c r="T141" s="168"/>
      <c r="U141" s="168"/>
      <c r="V141" s="168"/>
      <c r="W141" s="168"/>
    </row>
    <row r="142" spans="14:23">
      <c r="N142" s="169"/>
      <c r="O142" s="168"/>
      <c r="P142" s="168"/>
      <c r="Q142" s="168"/>
      <c r="R142" s="168"/>
      <c r="S142" s="168"/>
      <c r="T142" s="168"/>
      <c r="U142" s="168"/>
      <c r="V142" s="168"/>
      <c r="W142" s="168"/>
    </row>
    <row r="143" spans="14:23">
      <c r="N143" s="169"/>
      <c r="O143" s="168"/>
      <c r="P143" s="168"/>
      <c r="Q143" s="168"/>
      <c r="R143" s="168"/>
      <c r="S143" s="168"/>
      <c r="T143" s="168"/>
      <c r="U143" s="168"/>
      <c r="V143" s="168"/>
      <c r="W143" s="168"/>
    </row>
    <row r="144" spans="14:23">
      <c r="N144" s="169"/>
      <c r="O144" s="168"/>
      <c r="P144" s="168"/>
      <c r="Q144" s="168"/>
      <c r="R144" s="168"/>
      <c r="S144" s="168"/>
      <c r="T144" s="168"/>
      <c r="U144" s="168"/>
      <c r="V144" s="168"/>
      <c r="W144" s="168"/>
    </row>
    <row r="145" spans="14:23">
      <c r="N145" s="169"/>
      <c r="O145" s="168"/>
      <c r="P145" s="168"/>
      <c r="Q145" s="168"/>
      <c r="R145" s="168"/>
      <c r="S145" s="168"/>
      <c r="T145" s="168"/>
      <c r="U145" s="168"/>
      <c r="V145" s="168"/>
      <c r="W145" s="168"/>
    </row>
    <row r="146" spans="14:23">
      <c r="N146" s="169"/>
      <c r="O146" s="168"/>
      <c r="P146" s="168"/>
      <c r="Q146" s="168"/>
      <c r="R146" s="168"/>
      <c r="S146" s="168"/>
      <c r="T146" s="168"/>
      <c r="U146" s="168"/>
      <c r="V146" s="168"/>
      <c r="W146" s="168"/>
    </row>
    <row r="147" spans="14:23">
      <c r="N147" s="169"/>
      <c r="O147" s="168"/>
      <c r="P147" s="168"/>
      <c r="Q147" s="168"/>
      <c r="R147" s="168"/>
      <c r="S147" s="168"/>
      <c r="T147" s="168"/>
      <c r="U147" s="168"/>
      <c r="V147" s="168"/>
      <c r="W147" s="168"/>
    </row>
    <row r="148" spans="14:23">
      <c r="N148" s="169"/>
      <c r="O148" s="168"/>
      <c r="P148" s="168"/>
      <c r="Q148" s="168"/>
      <c r="R148" s="168"/>
      <c r="S148" s="168"/>
      <c r="T148" s="168"/>
      <c r="U148" s="168"/>
      <c r="V148" s="168"/>
      <c r="W148" s="168"/>
    </row>
    <row r="149" spans="14:23">
      <c r="N149" s="169"/>
      <c r="O149" s="168"/>
      <c r="P149" s="168"/>
      <c r="Q149" s="168"/>
      <c r="R149" s="168"/>
      <c r="S149" s="168"/>
      <c r="T149" s="168"/>
      <c r="U149" s="168"/>
      <c r="V149" s="168"/>
      <c r="W149" s="168"/>
    </row>
    <row r="150" spans="14:23">
      <c r="N150" s="169"/>
      <c r="O150" s="168"/>
      <c r="P150" s="168"/>
      <c r="Q150" s="168"/>
      <c r="R150" s="168"/>
      <c r="S150" s="168"/>
      <c r="T150" s="168"/>
      <c r="U150" s="168"/>
      <c r="V150" s="168"/>
      <c r="W150" s="168"/>
    </row>
    <row r="151" spans="14:23">
      <c r="N151" s="169"/>
      <c r="O151" s="168"/>
      <c r="P151" s="168"/>
      <c r="Q151" s="168"/>
      <c r="R151" s="168"/>
      <c r="S151" s="168"/>
      <c r="T151" s="168"/>
      <c r="U151" s="168"/>
      <c r="V151" s="168"/>
      <c r="W151" s="168"/>
    </row>
    <row r="152" spans="14:23">
      <c r="N152" s="169"/>
      <c r="O152" s="168"/>
      <c r="P152" s="168"/>
      <c r="Q152" s="168"/>
      <c r="R152" s="168"/>
      <c r="S152" s="168"/>
      <c r="T152" s="168"/>
      <c r="U152" s="168"/>
      <c r="V152" s="168"/>
      <c r="W152" s="168"/>
    </row>
    <row r="153" spans="14:23">
      <c r="N153" s="169"/>
      <c r="O153" s="168"/>
      <c r="P153" s="168"/>
      <c r="Q153" s="168"/>
      <c r="R153" s="168"/>
      <c r="S153" s="168"/>
      <c r="T153" s="168"/>
      <c r="U153" s="168"/>
      <c r="V153" s="168"/>
      <c r="W153" s="168"/>
    </row>
    <row r="154" spans="14:23">
      <c r="N154" s="169"/>
      <c r="O154" s="168"/>
      <c r="P154" s="168"/>
      <c r="Q154" s="168"/>
      <c r="R154" s="168"/>
      <c r="S154" s="168"/>
      <c r="T154" s="168"/>
      <c r="U154" s="168"/>
      <c r="V154" s="168"/>
      <c r="W154" s="168"/>
    </row>
    <row r="155" spans="14:23">
      <c r="N155" s="169"/>
      <c r="O155" s="168"/>
      <c r="P155" s="168"/>
      <c r="Q155" s="168"/>
      <c r="R155" s="168"/>
      <c r="S155" s="168"/>
      <c r="T155" s="168"/>
      <c r="U155" s="168"/>
      <c r="V155" s="168"/>
      <c r="W155" s="168"/>
    </row>
    <row r="156" spans="14:23">
      <c r="N156" s="169"/>
      <c r="O156" s="168"/>
      <c r="P156" s="168"/>
      <c r="Q156" s="168"/>
      <c r="R156" s="168"/>
      <c r="S156" s="168"/>
      <c r="T156" s="168"/>
      <c r="U156" s="168"/>
      <c r="V156" s="168"/>
      <c r="W156" s="168"/>
    </row>
    <row r="157" spans="14:23">
      <c r="N157" s="169"/>
      <c r="O157" s="168"/>
      <c r="P157" s="168"/>
      <c r="Q157" s="168"/>
      <c r="R157" s="168"/>
      <c r="S157" s="168"/>
      <c r="T157" s="168"/>
      <c r="U157" s="168"/>
      <c r="V157" s="168"/>
      <c r="W157" s="168"/>
    </row>
    <row r="158" spans="14:23">
      <c r="N158" s="169"/>
      <c r="O158" s="168"/>
      <c r="P158" s="168"/>
      <c r="Q158" s="168"/>
      <c r="R158" s="168"/>
      <c r="S158" s="168"/>
      <c r="T158" s="168"/>
      <c r="U158" s="168"/>
      <c r="V158" s="168"/>
      <c r="W158" s="168"/>
    </row>
    <row r="159" spans="14:23">
      <c r="N159" s="169"/>
      <c r="O159" s="168"/>
      <c r="P159" s="168"/>
      <c r="Q159" s="168"/>
      <c r="R159" s="168"/>
      <c r="S159" s="168"/>
      <c r="T159" s="168"/>
      <c r="U159" s="168"/>
      <c r="V159" s="168"/>
      <c r="W159" s="168"/>
    </row>
    <row r="160" spans="14:23">
      <c r="N160" s="169"/>
      <c r="O160" s="168"/>
      <c r="P160" s="168"/>
      <c r="Q160" s="168"/>
      <c r="R160" s="168"/>
      <c r="S160" s="168"/>
      <c r="T160" s="168"/>
      <c r="U160" s="168"/>
      <c r="V160" s="168"/>
      <c r="W160" s="168"/>
    </row>
    <row r="161" spans="14:23">
      <c r="N161" s="169"/>
      <c r="O161" s="168"/>
      <c r="P161" s="168"/>
      <c r="Q161" s="168"/>
      <c r="R161" s="168"/>
      <c r="S161" s="168"/>
      <c r="T161" s="168"/>
      <c r="U161" s="168"/>
      <c r="V161" s="168"/>
      <c r="W161" s="168"/>
    </row>
    <row r="162" spans="14:23">
      <c r="N162" s="169"/>
      <c r="O162" s="168"/>
      <c r="P162" s="168"/>
      <c r="Q162" s="168"/>
      <c r="R162" s="168"/>
      <c r="S162" s="168"/>
      <c r="T162" s="168"/>
      <c r="U162" s="168"/>
      <c r="V162" s="168"/>
      <c r="W162" s="168"/>
    </row>
    <row r="163" spans="14:23">
      <c r="N163" s="169"/>
      <c r="O163" s="168"/>
      <c r="P163" s="168"/>
      <c r="Q163" s="168"/>
      <c r="R163" s="168"/>
      <c r="S163" s="168"/>
      <c r="T163" s="168"/>
      <c r="U163" s="168"/>
      <c r="V163" s="168"/>
      <c r="W163" s="168"/>
    </row>
    <row r="164" spans="14:23">
      <c r="N164" s="169"/>
      <c r="O164" s="168"/>
      <c r="P164" s="168"/>
      <c r="Q164" s="168"/>
      <c r="R164" s="168"/>
      <c r="S164" s="168"/>
      <c r="T164" s="168"/>
      <c r="U164" s="168"/>
      <c r="V164" s="168"/>
      <c r="W164" s="168"/>
    </row>
    <row r="165" spans="14:23">
      <c r="N165" s="169"/>
      <c r="O165" s="168"/>
      <c r="P165" s="168"/>
      <c r="Q165" s="168"/>
      <c r="R165" s="168"/>
      <c r="S165" s="168"/>
      <c r="T165" s="168"/>
      <c r="U165" s="168"/>
      <c r="V165" s="168"/>
      <c r="W165" s="168"/>
    </row>
    <row r="166" spans="14:23">
      <c r="N166" s="169"/>
      <c r="O166" s="168"/>
      <c r="P166" s="168"/>
      <c r="Q166" s="168"/>
      <c r="R166" s="168"/>
      <c r="S166" s="168"/>
      <c r="T166" s="168"/>
      <c r="U166" s="168"/>
      <c r="V166" s="168"/>
      <c r="W166" s="168"/>
    </row>
    <row r="167" spans="14:23">
      <c r="N167" s="169"/>
      <c r="O167" s="168"/>
      <c r="P167" s="168"/>
      <c r="Q167" s="168"/>
      <c r="R167" s="168"/>
      <c r="S167" s="168"/>
      <c r="T167" s="168"/>
      <c r="U167" s="168"/>
      <c r="V167" s="168"/>
      <c r="W167" s="168"/>
    </row>
    <row r="168" spans="14:23">
      <c r="N168" s="169"/>
      <c r="O168" s="168"/>
      <c r="P168" s="168"/>
      <c r="Q168" s="168"/>
      <c r="R168" s="168"/>
      <c r="S168" s="168"/>
      <c r="T168" s="168"/>
      <c r="U168" s="168"/>
      <c r="V168" s="168"/>
      <c r="W168" s="168"/>
    </row>
    <row r="169" spans="14:23">
      <c r="N169" s="169"/>
      <c r="O169" s="168"/>
      <c r="P169" s="168"/>
      <c r="Q169" s="168"/>
      <c r="R169" s="168"/>
      <c r="S169" s="168"/>
      <c r="T169" s="168"/>
      <c r="U169" s="168"/>
      <c r="V169" s="168"/>
      <c r="W169" s="168"/>
    </row>
    <row r="170" spans="14:23">
      <c r="N170" s="169"/>
      <c r="O170" s="168"/>
      <c r="P170" s="168"/>
      <c r="Q170" s="168"/>
      <c r="R170" s="168"/>
      <c r="S170" s="168"/>
      <c r="T170" s="168"/>
      <c r="U170" s="168"/>
      <c r="V170" s="168"/>
      <c r="W170" s="168"/>
    </row>
    <row r="171" spans="14:23">
      <c r="N171" s="169"/>
      <c r="O171" s="168"/>
      <c r="P171" s="168"/>
      <c r="Q171" s="168"/>
      <c r="R171" s="168"/>
      <c r="S171" s="168"/>
      <c r="T171" s="168"/>
      <c r="U171" s="168"/>
      <c r="V171" s="168"/>
      <c r="W171" s="168"/>
    </row>
    <row r="172" spans="14:23">
      <c r="N172" s="169"/>
      <c r="O172" s="168"/>
      <c r="P172" s="168"/>
      <c r="Q172" s="168"/>
      <c r="R172" s="168"/>
      <c r="S172" s="168"/>
      <c r="T172" s="168"/>
      <c r="U172" s="168"/>
      <c r="V172" s="168"/>
      <c r="W172" s="168"/>
    </row>
    <row r="173" spans="14:23">
      <c r="N173" s="169"/>
      <c r="O173" s="168"/>
      <c r="P173" s="168"/>
      <c r="Q173" s="168"/>
      <c r="R173" s="168"/>
      <c r="S173" s="168"/>
      <c r="T173" s="168"/>
      <c r="U173" s="168"/>
      <c r="V173" s="168"/>
      <c r="W173" s="168"/>
    </row>
    <row r="174" spans="14:23">
      <c r="N174" s="169"/>
      <c r="O174" s="168"/>
      <c r="P174" s="168"/>
      <c r="Q174" s="168"/>
      <c r="R174" s="168"/>
      <c r="S174" s="168"/>
      <c r="T174" s="168"/>
      <c r="U174" s="168"/>
      <c r="V174" s="168"/>
      <c r="W174" s="168"/>
    </row>
    <row r="175" spans="14:23">
      <c r="N175" s="169"/>
      <c r="O175" s="168"/>
      <c r="P175" s="168"/>
      <c r="Q175" s="168"/>
      <c r="R175" s="168"/>
      <c r="S175" s="168"/>
      <c r="T175" s="168"/>
      <c r="U175" s="168"/>
      <c r="V175" s="168"/>
      <c r="W175" s="168"/>
    </row>
    <row r="176" spans="14:23">
      <c r="N176" s="169"/>
      <c r="O176" s="168"/>
      <c r="P176" s="168"/>
      <c r="Q176" s="168"/>
      <c r="R176" s="168"/>
      <c r="S176" s="168"/>
      <c r="T176" s="168"/>
      <c r="U176" s="168"/>
      <c r="V176" s="168"/>
      <c r="W176" s="168"/>
    </row>
    <row r="177" spans="14:23">
      <c r="N177" s="169"/>
      <c r="O177" s="168"/>
      <c r="P177" s="168"/>
      <c r="Q177" s="168"/>
      <c r="R177" s="168"/>
      <c r="S177" s="168"/>
      <c r="T177" s="168"/>
      <c r="U177" s="168"/>
      <c r="V177" s="168"/>
      <c r="W177" s="168"/>
    </row>
    <row r="178" spans="14:23">
      <c r="N178" s="169"/>
      <c r="O178" s="168"/>
      <c r="P178" s="168"/>
      <c r="Q178" s="168"/>
      <c r="R178" s="168"/>
      <c r="S178" s="168"/>
      <c r="T178" s="168"/>
      <c r="U178" s="168"/>
      <c r="V178" s="168"/>
      <c r="W178" s="168"/>
    </row>
    <row r="179" spans="14:23">
      <c r="N179" s="169"/>
      <c r="O179" s="168"/>
      <c r="P179" s="168"/>
      <c r="Q179" s="168"/>
      <c r="R179" s="168"/>
      <c r="S179" s="168"/>
      <c r="T179" s="168"/>
      <c r="U179" s="168"/>
      <c r="V179" s="168"/>
      <c r="W179" s="168"/>
    </row>
    <row r="180" spans="14:23">
      <c r="N180" s="169"/>
      <c r="O180" s="168"/>
      <c r="P180" s="168"/>
      <c r="Q180" s="168"/>
      <c r="R180" s="168"/>
      <c r="S180" s="168"/>
      <c r="T180" s="168"/>
      <c r="U180" s="168"/>
      <c r="V180" s="168"/>
      <c r="W180" s="168"/>
    </row>
    <row r="181" spans="14:23">
      <c r="N181" s="169"/>
      <c r="O181" s="168"/>
      <c r="P181" s="168"/>
      <c r="Q181" s="168"/>
      <c r="R181" s="168"/>
      <c r="S181" s="168"/>
      <c r="T181" s="168"/>
      <c r="U181" s="168"/>
      <c r="V181" s="168"/>
      <c r="W181" s="168"/>
    </row>
    <row r="182" spans="14:23">
      <c r="N182" s="169"/>
      <c r="O182" s="168"/>
      <c r="P182" s="168"/>
      <c r="Q182" s="168"/>
      <c r="R182" s="168"/>
      <c r="S182" s="168"/>
      <c r="T182" s="168"/>
      <c r="U182" s="168"/>
      <c r="V182" s="168"/>
      <c r="W182" s="168"/>
    </row>
    <row r="183" spans="14:23">
      <c r="N183" s="169"/>
      <c r="O183" s="168"/>
      <c r="P183" s="168"/>
      <c r="Q183" s="168"/>
      <c r="R183" s="168"/>
      <c r="S183" s="168"/>
      <c r="T183" s="168"/>
      <c r="U183" s="168"/>
      <c r="V183" s="168"/>
      <c r="W183" s="168"/>
    </row>
    <row r="184" spans="14:23">
      <c r="N184" s="169"/>
      <c r="O184" s="168"/>
      <c r="P184" s="168"/>
      <c r="Q184" s="168"/>
      <c r="R184" s="168"/>
      <c r="S184" s="168"/>
      <c r="T184" s="168"/>
      <c r="U184" s="168"/>
      <c r="V184" s="168"/>
      <c r="W184" s="168"/>
    </row>
    <row r="185" spans="14:23">
      <c r="N185" s="169"/>
      <c r="O185" s="168"/>
      <c r="P185" s="168"/>
      <c r="Q185" s="168"/>
      <c r="R185" s="168"/>
      <c r="S185" s="168"/>
      <c r="T185" s="168"/>
      <c r="U185" s="168"/>
      <c r="V185" s="168"/>
      <c r="W185" s="168"/>
    </row>
    <row r="186" spans="14:23">
      <c r="N186" s="169"/>
      <c r="O186" s="168"/>
      <c r="P186" s="168"/>
      <c r="Q186" s="168"/>
      <c r="R186" s="168"/>
      <c r="S186" s="168"/>
      <c r="T186" s="168"/>
      <c r="U186" s="168"/>
      <c r="V186" s="168"/>
      <c r="W186" s="168"/>
    </row>
    <row r="187" spans="14:23">
      <c r="N187" s="169"/>
      <c r="O187" s="168"/>
      <c r="P187" s="168"/>
      <c r="Q187" s="168"/>
      <c r="R187" s="168"/>
      <c r="S187" s="168"/>
      <c r="T187" s="168"/>
      <c r="U187" s="168"/>
      <c r="V187" s="168"/>
      <c r="W187" s="168"/>
    </row>
    <row r="188" spans="14:23">
      <c r="N188" s="169"/>
      <c r="O188" s="168"/>
      <c r="P188" s="168"/>
      <c r="Q188" s="168"/>
      <c r="R188" s="168"/>
      <c r="S188" s="168"/>
      <c r="T188" s="168"/>
      <c r="U188" s="168"/>
      <c r="V188" s="168"/>
      <c r="W188" s="168"/>
    </row>
    <row r="189" spans="14:23">
      <c r="N189" s="169"/>
      <c r="O189" s="168"/>
      <c r="P189" s="168"/>
      <c r="Q189" s="168"/>
      <c r="R189" s="168"/>
      <c r="S189" s="168"/>
      <c r="T189" s="168"/>
      <c r="U189" s="168"/>
      <c r="V189" s="168"/>
      <c r="W189" s="168"/>
    </row>
    <row r="190" spans="14:23">
      <c r="N190" s="169"/>
      <c r="O190" s="168"/>
      <c r="P190" s="168"/>
      <c r="Q190" s="168"/>
      <c r="R190" s="168"/>
      <c r="S190" s="168"/>
      <c r="T190" s="168"/>
      <c r="U190" s="168"/>
      <c r="V190" s="168"/>
      <c r="W190" s="168"/>
    </row>
    <row r="191" spans="14:23">
      <c r="N191" s="169"/>
      <c r="O191" s="168"/>
      <c r="P191" s="168"/>
      <c r="Q191" s="168"/>
      <c r="R191" s="168"/>
      <c r="S191" s="168"/>
      <c r="T191" s="168"/>
      <c r="U191" s="168"/>
      <c r="V191" s="168"/>
      <c r="W191" s="168"/>
    </row>
    <row r="192" spans="14:23">
      <c r="N192" s="169"/>
      <c r="O192" s="168"/>
      <c r="P192" s="168"/>
      <c r="Q192" s="168"/>
      <c r="R192" s="168"/>
      <c r="S192" s="168"/>
      <c r="T192" s="168"/>
      <c r="U192" s="168"/>
      <c r="V192" s="168"/>
      <c r="W192" s="168"/>
    </row>
    <row r="193" spans="14:23">
      <c r="N193" s="169"/>
      <c r="O193" s="168"/>
      <c r="P193" s="168"/>
      <c r="Q193" s="168"/>
      <c r="R193" s="168"/>
      <c r="S193" s="168"/>
      <c r="T193" s="168"/>
      <c r="U193" s="168"/>
      <c r="V193" s="168"/>
      <c r="W193" s="168"/>
    </row>
    <row r="194" spans="14:23">
      <c r="N194" s="169"/>
      <c r="O194" s="168"/>
      <c r="P194" s="168"/>
      <c r="Q194" s="168"/>
      <c r="R194" s="168"/>
      <c r="S194" s="168"/>
      <c r="T194" s="168"/>
      <c r="U194" s="168"/>
      <c r="V194" s="168"/>
      <c r="W194" s="168"/>
    </row>
    <row r="195" spans="14:23">
      <c r="N195" s="169"/>
      <c r="O195" s="168"/>
      <c r="P195" s="168"/>
      <c r="Q195" s="168"/>
      <c r="R195" s="168"/>
      <c r="S195" s="168"/>
      <c r="T195" s="168"/>
      <c r="U195" s="168"/>
      <c r="V195" s="168"/>
      <c r="W195" s="168"/>
    </row>
    <row r="196" spans="14:23">
      <c r="N196" s="169"/>
      <c r="O196" s="168"/>
      <c r="P196" s="168"/>
      <c r="Q196" s="168"/>
      <c r="R196" s="168"/>
      <c r="S196" s="168"/>
      <c r="T196" s="168"/>
      <c r="U196" s="168"/>
      <c r="V196" s="168"/>
      <c r="W196" s="168"/>
    </row>
    <row r="197" spans="14:23">
      <c r="N197" s="169"/>
      <c r="O197" s="168"/>
      <c r="P197" s="168"/>
      <c r="Q197" s="168"/>
      <c r="R197" s="168"/>
      <c r="S197" s="168"/>
      <c r="T197" s="168"/>
      <c r="U197" s="168"/>
      <c r="V197" s="168"/>
      <c r="W197" s="168"/>
    </row>
    <row r="198" spans="14:23">
      <c r="N198" s="169"/>
      <c r="O198" s="168"/>
      <c r="P198" s="168"/>
      <c r="Q198" s="168"/>
      <c r="R198" s="168"/>
      <c r="S198" s="168"/>
      <c r="T198" s="168"/>
      <c r="U198" s="168"/>
      <c r="V198" s="168"/>
      <c r="W198" s="168"/>
    </row>
    <row r="199" spans="14:23">
      <c r="N199" s="169"/>
      <c r="O199" s="168"/>
      <c r="P199" s="168"/>
      <c r="Q199" s="168"/>
      <c r="R199" s="168"/>
      <c r="S199" s="168"/>
      <c r="T199" s="168"/>
      <c r="U199" s="168"/>
      <c r="V199" s="168"/>
      <c r="W199" s="168"/>
    </row>
    <row r="200" spans="14:23">
      <c r="N200" s="169"/>
      <c r="O200" s="168"/>
      <c r="P200" s="168"/>
      <c r="Q200" s="168"/>
      <c r="R200" s="168"/>
      <c r="S200" s="168"/>
      <c r="T200" s="168"/>
      <c r="U200" s="168"/>
      <c r="V200" s="168"/>
      <c r="W200" s="168"/>
    </row>
    <row r="201" spans="14:23">
      <c r="N201" s="169"/>
      <c r="O201" s="168"/>
      <c r="P201" s="168"/>
      <c r="Q201" s="168"/>
      <c r="R201" s="168"/>
      <c r="S201" s="168"/>
      <c r="T201" s="168"/>
      <c r="U201" s="168"/>
      <c r="V201" s="168"/>
      <c r="W201" s="168"/>
    </row>
    <row r="202" spans="14:23">
      <c r="N202" s="169"/>
      <c r="O202" s="168"/>
      <c r="P202" s="168"/>
      <c r="Q202" s="168"/>
      <c r="R202" s="168"/>
      <c r="S202" s="168"/>
      <c r="T202" s="168"/>
      <c r="U202" s="168"/>
      <c r="V202" s="168"/>
      <c r="W202" s="168"/>
    </row>
    <row r="203" spans="14:23">
      <c r="N203" s="169"/>
      <c r="O203" s="168"/>
      <c r="P203" s="168"/>
      <c r="Q203" s="168"/>
      <c r="R203" s="168"/>
      <c r="S203" s="168"/>
      <c r="T203" s="168"/>
      <c r="U203" s="168"/>
      <c r="V203" s="168"/>
      <c r="W203" s="168"/>
    </row>
    <row r="204" spans="14:23">
      <c r="N204" s="169"/>
      <c r="O204" s="168"/>
      <c r="P204" s="168"/>
      <c r="Q204" s="168"/>
      <c r="R204" s="168"/>
      <c r="S204" s="168"/>
      <c r="T204" s="168"/>
      <c r="U204" s="168"/>
      <c r="V204" s="168"/>
      <c r="W204" s="168"/>
    </row>
    <row r="205" spans="14:23">
      <c r="N205" s="169"/>
      <c r="O205" s="168"/>
      <c r="P205" s="168"/>
      <c r="Q205" s="168"/>
      <c r="R205" s="168"/>
      <c r="S205" s="168"/>
      <c r="T205" s="168"/>
      <c r="U205" s="168"/>
      <c r="V205" s="168"/>
      <c r="W205" s="168"/>
    </row>
    <row r="206" spans="14:23">
      <c r="N206" s="169"/>
      <c r="O206" s="168"/>
      <c r="P206" s="168"/>
      <c r="Q206" s="168"/>
      <c r="R206" s="168"/>
      <c r="S206" s="168"/>
      <c r="T206" s="168"/>
      <c r="U206" s="168"/>
      <c r="V206" s="168"/>
      <c r="W206" s="168"/>
    </row>
    <row r="207" spans="14:23">
      <c r="N207" s="169"/>
      <c r="O207" s="168"/>
      <c r="P207" s="168"/>
      <c r="Q207" s="168"/>
      <c r="R207" s="168"/>
      <c r="S207" s="168"/>
      <c r="T207" s="168"/>
      <c r="U207" s="168"/>
      <c r="V207" s="168"/>
      <c r="W207" s="168"/>
    </row>
    <row r="208" spans="14:23">
      <c r="N208" s="169"/>
      <c r="O208" s="168"/>
      <c r="P208" s="168"/>
      <c r="Q208" s="168"/>
      <c r="R208" s="168"/>
      <c r="S208" s="168"/>
      <c r="T208" s="168"/>
      <c r="U208" s="168"/>
      <c r="V208" s="168"/>
      <c r="W208" s="168"/>
    </row>
    <row r="209" spans="14:23">
      <c r="N209" s="169"/>
      <c r="O209" s="168"/>
      <c r="P209" s="168"/>
      <c r="Q209" s="168"/>
      <c r="R209" s="168"/>
      <c r="S209" s="168"/>
      <c r="T209" s="168"/>
      <c r="U209" s="168"/>
      <c r="V209" s="168"/>
      <c r="W209" s="168"/>
    </row>
    <row r="210" spans="14:23">
      <c r="N210" s="169"/>
      <c r="O210" s="168"/>
      <c r="P210" s="168"/>
      <c r="Q210" s="168"/>
      <c r="R210" s="168"/>
      <c r="S210" s="168"/>
      <c r="T210" s="168"/>
      <c r="U210" s="168"/>
      <c r="V210" s="168"/>
      <c r="W210" s="168"/>
    </row>
    <row r="211" spans="14:23">
      <c r="N211" s="169"/>
      <c r="O211" s="168"/>
      <c r="P211" s="168"/>
      <c r="Q211" s="168"/>
      <c r="R211" s="168"/>
      <c r="S211" s="168"/>
      <c r="T211" s="168"/>
      <c r="U211" s="168"/>
      <c r="V211" s="168"/>
      <c r="W211" s="168"/>
    </row>
    <row r="212" spans="14:23">
      <c r="N212" s="169"/>
      <c r="O212" s="168"/>
      <c r="P212" s="168"/>
      <c r="Q212" s="168"/>
      <c r="R212" s="168"/>
      <c r="S212" s="168"/>
      <c r="T212" s="168"/>
      <c r="U212" s="168"/>
      <c r="V212" s="168"/>
      <c r="W212" s="168"/>
    </row>
    <row r="213" spans="14:23">
      <c r="N213" s="169"/>
      <c r="O213" s="168"/>
      <c r="P213" s="168"/>
      <c r="Q213" s="168"/>
      <c r="R213" s="168"/>
      <c r="S213" s="168"/>
      <c r="T213" s="168"/>
      <c r="U213" s="168"/>
      <c r="V213" s="168"/>
      <c r="W213" s="168"/>
    </row>
    <row r="214" spans="14:23">
      <c r="N214" s="169"/>
      <c r="O214" s="168"/>
      <c r="P214" s="168"/>
      <c r="Q214" s="168"/>
      <c r="R214" s="168"/>
      <c r="S214" s="168"/>
      <c r="T214" s="168"/>
      <c r="U214" s="168"/>
      <c r="V214" s="168"/>
      <c r="W214" s="168"/>
    </row>
    <row r="215" spans="14:23">
      <c r="N215" s="169"/>
      <c r="O215" s="168"/>
      <c r="P215" s="168"/>
      <c r="Q215" s="168"/>
      <c r="R215" s="168"/>
      <c r="S215" s="168"/>
      <c r="T215" s="168"/>
      <c r="U215" s="168"/>
      <c r="V215" s="168"/>
      <c r="W215" s="168"/>
    </row>
    <row r="216" spans="14:23">
      <c r="N216" s="169"/>
      <c r="O216" s="168"/>
      <c r="P216" s="168"/>
      <c r="Q216" s="168"/>
      <c r="R216" s="168"/>
      <c r="S216" s="168"/>
      <c r="T216" s="168"/>
      <c r="U216" s="168"/>
      <c r="V216" s="168"/>
      <c r="W216" s="168"/>
    </row>
    <row r="217" spans="14:23">
      <c r="N217" s="169"/>
      <c r="O217" s="168"/>
      <c r="P217" s="168"/>
      <c r="Q217" s="168"/>
      <c r="R217" s="168"/>
      <c r="S217" s="168"/>
      <c r="T217" s="168"/>
      <c r="U217" s="168"/>
      <c r="V217" s="168"/>
      <c r="W217" s="168"/>
    </row>
    <row r="218" spans="14:23">
      <c r="N218" s="169"/>
      <c r="O218" s="168"/>
      <c r="P218" s="168"/>
      <c r="Q218" s="168"/>
      <c r="R218" s="168"/>
      <c r="S218" s="168"/>
      <c r="T218" s="168"/>
      <c r="U218" s="168"/>
      <c r="V218" s="168"/>
      <c r="W218" s="168"/>
    </row>
    <row r="219" spans="14:23">
      <c r="N219" s="169"/>
      <c r="O219" s="168"/>
      <c r="P219" s="168"/>
      <c r="Q219" s="168"/>
      <c r="R219" s="168"/>
      <c r="S219" s="168"/>
      <c r="T219" s="168"/>
      <c r="U219" s="168"/>
      <c r="V219" s="168"/>
      <c r="W219" s="168"/>
    </row>
    <row r="220" spans="14:23">
      <c r="N220" s="169"/>
      <c r="O220" s="168"/>
      <c r="P220" s="168"/>
      <c r="Q220" s="168"/>
      <c r="R220" s="168"/>
      <c r="S220" s="168"/>
      <c r="T220" s="168"/>
      <c r="U220" s="168"/>
      <c r="V220" s="168"/>
      <c r="W220" s="168"/>
    </row>
    <row r="221" spans="14:23">
      <c r="N221" s="169"/>
      <c r="O221" s="168"/>
      <c r="P221" s="168"/>
      <c r="Q221" s="168"/>
      <c r="R221" s="168"/>
      <c r="S221" s="168"/>
      <c r="T221" s="168"/>
      <c r="U221" s="168"/>
      <c r="V221" s="168"/>
      <c r="W221" s="168"/>
    </row>
    <row r="222" spans="14:23">
      <c r="N222" s="169"/>
      <c r="O222" s="168"/>
      <c r="P222" s="168"/>
      <c r="Q222" s="168"/>
      <c r="R222" s="168"/>
      <c r="S222" s="168"/>
      <c r="T222" s="168"/>
      <c r="U222" s="168"/>
      <c r="V222" s="168"/>
      <c r="W222" s="168"/>
    </row>
    <row r="223" spans="14:23">
      <c r="N223" s="169"/>
      <c r="O223" s="168"/>
      <c r="P223" s="168"/>
      <c r="Q223" s="168"/>
      <c r="R223" s="168"/>
      <c r="S223" s="168"/>
      <c r="T223" s="168"/>
      <c r="U223" s="168"/>
      <c r="V223" s="168"/>
      <c r="W223" s="168"/>
    </row>
    <row r="224" spans="14:23">
      <c r="N224" s="169"/>
      <c r="O224" s="168"/>
      <c r="P224" s="168"/>
      <c r="Q224" s="168"/>
      <c r="R224" s="168"/>
      <c r="S224" s="168"/>
      <c r="T224" s="168"/>
      <c r="U224" s="168"/>
      <c r="V224" s="168"/>
      <c r="W224" s="168"/>
    </row>
    <row r="225" spans="14:23">
      <c r="N225" s="169"/>
      <c r="O225" s="168"/>
      <c r="P225" s="168"/>
      <c r="Q225" s="168"/>
      <c r="R225" s="168"/>
      <c r="S225" s="168"/>
      <c r="T225" s="168"/>
      <c r="U225" s="168"/>
      <c r="V225" s="168"/>
      <c r="W225" s="168"/>
    </row>
    <row r="226" spans="14:23">
      <c r="N226" s="169"/>
      <c r="O226" s="168"/>
      <c r="P226" s="168"/>
      <c r="Q226" s="168"/>
      <c r="R226" s="168"/>
      <c r="S226" s="168"/>
      <c r="T226" s="168"/>
      <c r="U226" s="168"/>
      <c r="V226" s="168"/>
      <c r="W226" s="168"/>
    </row>
    <row r="227" spans="14:23">
      <c r="N227" s="169"/>
      <c r="O227" s="168"/>
      <c r="P227" s="168"/>
      <c r="Q227" s="168"/>
      <c r="R227" s="168"/>
      <c r="S227" s="168"/>
      <c r="T227" s="168"/>
      <c r="U227" s="168"/>
      <c r="V227" s="168"/>
      <c r="W227" s="168"/>
    </row>
    <row r="228" spans="14:23">
      <c r="N228" s="169"/>
      <c r="O228" s="168"/>
      <c r="P228" s="168"/>
      <c r="Q228" s="168"/>
      <c r="R228" s="168"/>
      <c r="S228" s="168"/>
      <c r="T228" s="168"/>
      <c r="U228" s="168"/>
      <c r="V228" s="168"/>
      <c r="W228" s="168"/>
    </row>
    <row r="229" spans="14:23">
      <c r="N229" s="169"/>
      <c r="O229" s="168"/>
      <c r="P229" s="168"/>
      <c r="Q229" s="168"/>
      <c r="R229" s="168"/>
      <c r="S229" s="168"/>
      <c r="T229" s="168"/>
      <c r="U229" s="168"/>
      <c r="V229" s="168"/>
      <c r="W229" s="168"/>
    </row>
    <row r="230" spans="14:23">
      <c r="N230" s="169"/>
      <c r="O230" s="168"/>
      <c r="P230" s="168"/>
      <c r="Q230" s="168"/>
      <c r="R230" s="168"/>
      <c r="S230" s="168"/>
      <c r="T230" s="168"/>
      <c r="U230" s="168"/>
      <c r="V230" s="168"/>
      <c r="W230" s="168"/>
    </row>
    <row r="231" spans="14:23">
      <c r="N231" s="169"/>
      <c r="O231" s="168"/>
      <c r="P231" s="168"/>
      <c r="Q231" s="168"/>
      <c r="R231" s="168"/>
      <c r="S231" s="168"/>
      <c r="T231" s="168"/>
      <c r="U231" s="168"/>
      <c r="V231" s="168"/>
      <c r="W231" s="168"/>
    </row>
    <row r="232" spans="14:23">
      <c r="N232" s="169"/>
      <c r="O232" s="168"/>
      <c r="P232" s="168"/>
      <c r="Q232" s="168"/>
      <c r="R232" s="168"/>
      <c r="S232" s="168"/>
      <c r="T232" s="168"/>
      <c r="U232" s="168"/>
      <c r="V232" s="168"/>
      <c r="W232" s="168"/>
    </row>
    <row r="233" spans="14:23">
      <c r="N233" s="169"/>
      <c r="O233" s="168"/>
      <c r="P233" s="168"/>
      <c r="Q233" s="168"/>
      <c r="R233" s="168"/>
      <c r="S233" s="168"/>
      <c r="T233" s="168"/>
      <c r="U233" s="168"/>
      <c r="V233" s="168"/>
      <c r="W233" s="168"/>
    </row>
    <row r="234" spans="14:23">
      <c r="N234" s="169"/>
      <c r="O234" s="168"/>
      <c r="P234" s="168"/>
      <c r="Q234" s="168"/>
      <c r="R234" s="168"/>
      <c r="S234" s="168"/>
      <c r="T234" s="168"/>
      <c r="U234" s="168"/>
      <c r="V234" s="168"/>
      <c r="W234" s="168"/>
    </row>
    <row r="235" spans="14:23">
      <c r="N235" s="169"/>
      <c r="O235" s="168"/>
      <c r="P235" s="168"/>
      <c r="Q235" s="168"/>
      <c r="R235" s="168"/>
      <c r="S235" s="168"/>
      <c r="T235" s="168"/>
      <c r="U235" s="168"/>
      <c r="V235" s="168"/>
      <c r="W235" s="168"/>
    </row>
    <row r="236" spans="14:23">
      <c r="N236" s="169"/>
      <c r="O236" s="168"/>
      <c r="P236" s="168"/>
      <c r="Q236" s="168"/>
      <c r="R236" s="168"/>
      <c r="S236" s="168"/>
      <c r="T236" s="168"/>
      <c r="U236" s="168"/>
      <c r="V236" s="168"/>
      <c r="W236" s="168"/>
    </row>
    <row r="237" spans="14:23">
      <c r="N237" s="169"/>
      <c r="O237" s="168"/>
      <c r="P237" s="168"/>
      <c r="Q237" s="168"/>
      <c r="R237" s="168"/>
      <c r="S237" s="168"/>
      <c r="T237" s="168"/>
      <c r="U237" s="168"/>
      <c r="V237" s="168"/>
      <c r="W237" s="168"/>
    </row>
    <row r="238" spans="14:23">
      <c r="N238" s="169"/>
      <c r="O238" s="168"/>
      <c r="P238" s="168"/>
      <c r="Q238" s="168"/>
      <c r="R238" s="168"/>
      <c r="S238" s="168"/>
      <c r="T238" s="168"/>
      <c r="U238" s="168"/>
      <c r="V238" s="168"/>
      <c r="W238" s="168"/>
    </row>
    <row r="239" spans="14:23">
      <c r="N239" s="169"/>
      <c r="O239" s="168"/>
      <c r="P239" s="168"/>
      <c r="Q239" s="168"/>
      <c r="R239" s="168"/>
      <c r="S239" s="168"/>
      <c r="T239" s="168"/>
      <c r="U239" s="168"/>
      <c r="V239" s="168"/>
      <c r="W239" s="168"/>
    </row>
    <row r="240" spans="14:23">
      <c r="N240" s="169"/>
      <c r="O240" s="168"/>
      <c r="P240" s="168"/>
      <c r="Q240" s="168"/>
      <c r="R240" s="168"/>
      <c r="S240" s="168"/>
      <c r="T240" s="168"/>
      <c r="U240" s="168"/>
      <c r="V240" s="168"/>
      <c r="W240" s="168"/>
    </row>
    <row r="241" spans="14:23">
      <c r="N241" s="169"/>
      <c r="O241" s="168"/>
      <c r="P241" s="168"/>
      <c r="Q241" s="168"/>
      <c r="R241" s="168"/>
      <c r="S241" s="168"/>
      <c r="T241" s="168"/>
      <c r="U241" s="168"/>
      <c r="V241" s="168"/>
      <c r="W241" s="168"/>
    </row>
    <row r="242" spans="14:23">
      <c r="N242" s="169"/>
      <c r="O242" s="168"/>
      <c r="P242" s="168"/>
      <c r="Q242" s="168"/>
      <c r="R242" s="168"/>
      <c r="S242" s="168"/>
      <c r="T242" s="168"/>
      <c r="U242" s="168"/>
      <c r="V242" s="168"/>
      <c r="W242" s="168"/>
    </row>
    <row r="243" spans="14:23">
      <c r="N243" s="169"/>
      <c r="O243" s="168"/>
      <c r="P243" s="168"/>
      <c r="Q243" s="168"/>
      <c r="R243" s="168"/>
      <c r="S243" s="168"/>
      <c r="T243" s="168"/>
      <c r="U243" s="168"/>
      <c r="V243" s="168"/>
      <c r="W243" s="168"/>
    </row>
    <row r="244" spans="14:23">
      <c r="N244" s="169"/>
      <c r="O244" s="168"/>
      <c r="P244" s="168"/>
      <c r="Q244" s="168"/>
      <c r="R244" s="168"/>
      <c r="S244" s="168"/>
      <c r="T244" s="168"/>
      <c r="U244" s="168"/>
      <c r="V244" s="168"/>
      <c r="W244" s="168"/>
    </row>
    <row r="245" spans="14:23">
      <c r="N245" s="169"/>
      <c r="O245" s="168"/>
      <c r="P245" s="168"/>
      <c r="Q245" s="168"/>
      <c r="R245" s="168"/>
      <c r="S245" s="168"/>
      <c r="T245" s="168"/>
      <c r="U245" s="168"/>
      <c r="V245" s="168"/>
      <c r="W245" s="168"/>
    </row>
    <row r="246" spans="14:23">
      <c r="N246" s="169"/>
      <c r="O246" s="168"/>
      <c r="P246" s="168"/>
      <c r="Q246" s="168"/>
      <c r="R246" s="168"/>
      <c r="S246" s="168"/>
      <c r="T246" s="168"/>
      <c r="U246" s="168"/>
      <c r="V246" s="168"/>
      <c r="W246" s="168"/>
    </row>
    <row r="247" spans="14:23">
      <c r="N247" s="169"/>
      <c r="O247" s="168"/>
      <c r="P247" s="168"/>
      <c r="Q247" s="168"/>
      <c r="R247" s="168"/>
      <c r="S247" s="168"/>
      <c r="T247" s="168"/>
      <c r="U247" s="168"/>
      <c r="V247" s="168"/>
      <c r="W247" s="168"/>
    </row>
    <row r="248" spans="14:23">
      <c r="N248" s="169"/>
      <c r="O248" s="168"/>
      <c r="P248" s="168"/>
      <c r="Q248" s="168"/>
      <c r="R248" s="168"/>
      <c r="S248" s="168"/>
      <c r="T248" s="168"/>
      <c r="U248" s="168"/>
      <c r="V248" s="168"/>
      <c r="W248" s="168"/>
    </row>
    <row r="249" spans="14:23">
      <c r="N249" s="169"/>
      <c r="O249" s="168"/>
      <c r="P249" s="168"/>
      <c r="Q249" s="168"/>
      <c r="R249" s="168"/>
      <c r="S249" s="168"/>
      <c r="T249" s="168"/>
      <c r="U249" s="168"/>
      <c r="V249" s="168"/>
      <c r="W249" s="168"/>
    </row>
    <row r="250" spans="14:23">
      <c r="N250" s="169"/>
      <c r="O250" s="168"/>
      <c r="P250" s="168"/>
      <c r="Q250" s="168"/>
      <c r="R250" s="168"/>
      <c r="S250" s="168"/>
      <c r="T250" s="168"/>
      <c r="U250" s="168"/>
      <c r="V250" s="168"/>
      <c r="W250" s="168"/>
    </row>
    <row r="251" spans="14:23">
      <c r="N251" s="169"/>
      <c r="O251" s="168"/>
      <c r="P251" s="168"/>
      <c r="Q251" s="168"/>
      <c r="R251" s="168"/>
      <c r="S251" s="168"/>
      <c r="T251" s="168"/>
      <c r="U251" s="168"/>
      <c r="V251" s="168"/>
      <c r="W251" s="168"/>
    </row>
    <row r="252" spans="14:23">
      <c r="N252" s="169"/>
      <c r="O252" s="168"/>
      <c r="P252" s="168"/>
      <c r="Q252" s="168"/>
      <c r="R252" s="168"/>
      <c r="S252" s="168"/>
      <c r="T252" s="168"/>
      <c r="U252" s="168"/>
      <c r="V252" s="168"/>
      <c r="W252" s="168"/>
    </row>
    <row r="253" spans="14:23">
      <c r="N253" s="169"/>
      <c r="O253" s="168"/>
      <c r="P253" s="168"/>
      <c r="Q253" s="168"/>
      <c r="R253" s="168"/>
      <c r="S253" s="168"/>
      <c r="T253" s="168"/>
      <c r="U253" s="168"/>
      <c r="V253" s="168"/>
      <c r="W253" s="168"/>
    </row>
    <row r="254" spans="14:23">
      <c r="N254" s="169"/>
      <c r="O254" s="168"/>
      <c r="P254" s="168"/>
      <c r="Q254" s="168"/>
      <c r="R254" s="168"/>
      <c r="S254" s="168"/>
      <c r="T254" s="168"/>
      <c r="U254" s="168"/>
      <c r="V254" s="168"/>
      <c r="W254" s="168"/>
    </row>
    <row r="255" spans="14:23">
      <c r="N255" s="169"/>
      <c r="O255" s="168"/>
      <c r="P255" s="168"/>
      <c r="Q255" s="168"/>
      <c r="R255" s="168"/>
      <c r="S255" s="168"/>
      <c r="T255" s="168"/>
      <c r="U255" s="168"/>
      <c r="V255" s="168"/>
      <c r="W255" s="168"/>
    </row>
    <row r="256" spans="14:23">
      <c r="N256" s="169"/>
      <c r="O256" s="168"/>
      <c r="P256" s="168"/>
      <c r="Q256" s="168"/>
      <c r="R256" s="168"/>
      <c r="S256" s="168"/>
      <c r="T256" s="168"/>
      <c r="U256" s="168"/>
      <c r="V256" s="168"/>
      <c r="W256" s="168"/>
    </row>
  </sheetData>
  <sortState ref="B6:C24">
    <sortCondition ref="B6:B24"/>
  </sortState>
  <mergeCells count="16">
    <mergeCell ref="E12:E13"/>
    <mergeCell ref="V66:V67"/>
    <mergeCell ref="V87:V88"/>
    <mergeCell ref="V3:V4"/>
    <mergeCell ref="V24:V25"/>
    <mergeCell ref="V45:V46"/>
    <mergeCell ref="P3:U3"/>
    <mergeCell ref="P24:U24"/>
    <mergeCell ref="P45:U45"/>
    <mergeCell ref="P66:U66"/>
    <mergeCell ref="P87:U87"/>
    <mergeCell ref="W3:W4"/>
    <mergeCell ref="W24:W25"/>
    <mergeCell ref="W45:W46"/>
    <mergeCell ref="W66:W67"/>
    <mergeCell ref="W87:W8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K3:K15"/>
  <sheetViews>
    <sheetView topLeftCell="K1" workbookViewId="0">
      <selection activeCell="Z32" sqref="Z32"/>
    </sheetView>
  </sheetViews>
  <sheetFormatPr defaultRowHeight="15"/>
  <cols>
    <col min="1" max="4" width="3" bestFit="1" customWidth="1"/>
    <col min="5" max="8" width="3.6640625" bestFit="1" customWidth="1"/>
    <col min="9" max="13" width="3" bestFit="1" customWidth="1"/>
    <col min="14" max="18" width="3.6640625" bestFit="1" customWidth="1"/>
    <col min="19" max="20" width="3" bestFit="1" customWidth="1"/>
    <col min="21" max="21" width="2" bestFit="1" customWidth="1"/>
    <col min="22" max="25" width="3" bestFit="1" customWidth="1"/>
    <col min="26" max="29" width="3.6640625" bestFit="1" customWidth="1"/>
    <col min="30" max="34" width="3" bestFit="1" customWidth="1"/>
    <col min="35" max="39" width="3.6640625" bestFit="1" customWidth="1"/>
    <col min="40" max="40" width="3" bestFit="1" customWidth="1"/>
    <col min="41" max="49" width="3.21875" bestFit="1" customWidth="1"/>
    <col min="50" max="57" width="4.21875" bestFit="1" customWidth="1"/>
  </cols>
  <sheetData>
    <row r="3" spans="11:11">
      <c r="K3">
        <v>3</v>
      </c>
    </row>
    <row r="4" spans="11:11">
      <c r="K4">
        <v>4</v>
      </c>
    </row>
    <row r="5" spans="11:11">
      <c r="K5">
        <v>9</v>
      </c>
    </row>
    <row r="6" spans="11:11">
      <c r="K6">
        <v>14</v>
      </c>
    </row>
    <row r="7" spans="11:11">
      <c r="K7">
        <v>15</v>
      </c>
    </row>
    <row r="8" spans="11:11">
      <c r="K8">
        <v>16</v>
      </c>
    </row>
    <row r="9" spans="11:11">
      <c r="K9">
        <v>17</v>
      </c>
    </row>
    <row r="10" spans="11:11">
      <c r="K10">
        <v>17</v>
      </c>
    </row>
    <row r="11" spans="11:11">
      <c r="K11">
        <v>18</v>
      </c>
    </row>
    <row r="12" spans="11:11">
      <c r="K12">
        <v>19</v>
      </c>
    </row>
    <row r="13" spans="11:11">
      <c r="K13" t="s">
        <v>103</v>
      </c>
    </row>
    <row r="14" spans="11:11">
      <c r="K14" t="s">
        <v>102</v>
      </c>
    </row>
    <row r="15" spans="11:11">
      <c r="K15" t="s">
        <v>104</v>
      </c>
    </row>
  </sheetData>
  <sortState ref="K3:K30">
    <sortCondition ref="K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6</vt:i4>
      </vt:variant>
    </vt:vector>
  </HeadingPairs>
  <TitlesOfParts>
    <vt:vector size="14" baseType="lpstr">
      <vt:lpstr>Program</vt:lpstr>
      <vt:lpstr>Hoca Prog</vt:lpstr>
      <vt:lpstr>Bölüm Programı</vt:lpstr>
      <vt:lpstr>Hoca</vt:lpstr>
      <vt:lpstr>Kişisel</vt:lpstr>
      <vt:lpstr>Derslik Programı</vt:lpstr>
      <vt:lpstr>Derslik Dağıtım</vt:lpstr>
      <vt:lpstr>Sayfa2</vt:lpstr>
      <vt:lpstr>Hoca</vt:lpstr>
      <vt:lpstr>HocaListe</vt:lpstr>
      <vt:lpstr>'Bölüm Programı'!Yazdırma_Alanı</vt:lpstr>
      <vt:lpstr>'Derslik Programı'!Yazdırma_Alanı</vt:lpstr>
      <vt:lpstr>Hoca!Yazdırma_Alanı</vt:lpstr>
      <vt:lpstr>'Hoca Prog'!Yazdırma_Alanı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Abdulkadir Özdemir</dc:creator>
  <cp:lastModifiedBy>pc</cp:lastModifiedBy>
  <cp:lastPrinted>2022-08-29T09:39:45Z</cp:lastPrinted>
  <dcterms:created xsi:type="dcterms:W3CDTF">2008-09-03T09:40:41Z</dcterms:created>
  <dcterms:modified xsi:type="dcterms:W3CDTF">2023-08-24T13:11:57Z</dcterms:modified>
</cp:coreProperties>
</file>